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1980" windowWidth="15300" windowHeight="5610" tabRatio="715" firstSheet="1" activeTab="2"/>
  </bookViews>
  <sheets>
    <sheet name=" MAKARNALIK İTHAL, YERLİ+ELÜS" sheetId="19" r:id="rId1"/>
    <sheet name="EKMEKLİK ELÜS" sheetId="37" r:id="rId2"/>
    <sheet name="EKMEKLİK İTHAL +YERLİ" sheetId="20" r:id="rId3"/>
    <sheet name="ARPA ELÜS " sheetId="36" r:id="rId4"/>
    <sheet name="ARPA İTHAL+YERLİ" sheetId="26" r:id="rId5"/>
    <sheet name="MISIR ELÜS" sheetId="38" r:id="rId6"/>
    <sheet name="MISIR " sheetId="28" r:id="rId7"/>
    <sheet name="BAKLİYAT" sheetId="39" r:id="rId8"/>
  </sheets>
  <definedNames>
    <definedName name="_xlnm._FilterDatabase" localSheetId="3">'ARPA ELÜS '!$A$3:$D$6292</definedName>
    <definedName name="_xlnm._FilterDatabase" localSheetId="1">'EKMEKLİK ELÜS'!$A$3:$C$6369</definedName>
    <definedName name="_xlnm._FilterDatabase" localSheetId="5">'MISIR ELÜS'!$A$2:$C$6363</definedName>
    <definedName name="_xlnm.Print_Area" localSheetId="0">' MAKARNALIK İTHAL, YERLİ+ELÜS'!$A$1:$H$44</definedName>
    <definedName name="_xlnm.Print_Area" localSheetId="3">'ARPA ELÜS '!$A$1:$G$67</definedName>
    <definedName name="_xlnm.Print_Area" localSheetId="4">'ARPA İTHAL+YERLİ'!$A$1:$D$36</definedName>
    <definedName name="_xlnm.Print_Area" localSheetId="1">'EKMEKLİK ELÜS'!$A$1:$G$158</definedName>
    <definedName name="_xlnm.Print_Area" localSheetId="2">'EKMEKLİK İTHAL +YERLİ'!$A$1:$J$41</definedName>
    <definedName name="_xlnm.Print_Area" localSheetId="6">'MISIR '!$A$1:$D$11</definedName>
    <definedName name="_xlnm.Print_Area" localSheetId="5">'MISIR ELÜS'!$A$1:$G$50</definedName>
    <definedName name="_xlnm.Print_Titles" localSheetId="3">'ARPA ELÜS '!$3:$3</definedName>
    <definedName name="_xlnm.Print_Titles" localSheetId="1">'EKMEKLİK ELÜS'!$3:$3</definedName>
    <definedName name="_xlnm.Print_Titles" localSheetId="5">'MISIR ELÜS'!$2:$2</definedName>
  </definedNames>
  <calcPr calcId="144525"/>
</workbook>
</file>

<file path=xl/calcChain.xml><?xml version="1.0" encoding="utf-8"?>
<calcChain xmlns="http://schemas.openxmlformats.org/spreadsheetml/2006/main">
  <c r="E29" i="39" l="1"/>
  <c r="F21" i="39"/>
  <c r="M8" i="39"/>
  <c r="L8" i="39"/>
  <c r="K8" i="39"/>
  <c r="I8" i="39"/>
  <c r="H8" i="39"/>
  <c r="F8" i="39"/>
  <c r="E8" i="39"/>
  <c r="D8" i="39"/>
  <c r="C8" i="39"/>
  <c r="B8" i="39"/>
  <c r="N7" i="39"/>
  <c r="N6" i="39"/>
  <c r="N5" i="39"/>
  <c r="N8" i="39" s="1"/>
  <c r="F13" i="38" l="1"/>
  <c r="F34" i="38"/>
  <c r="F23" i="38"/>
  <c r="F16" i="38"/>
  <c r="B11" i="28"/>
  <c r="B32" i="26"/>
  <c r="B33" i="26"/>
  <c r="B34" i="26"/>
  <c r="B35" i="26"/>
  <c r="B27" i="26"/>
  <c r="F55" i="36"/>
  <c r="F45" i="36"/>
  <c r="F40" i="36"/>
  <c r="F37" i="36"/>
  <c r="F18" i="36" l="1"/>
  <c r="F10" i="36" l="1"/>
  <c r="H27" i="20" l="1"/>
  <c r="G27" i="20"/>
  <c r="D27" i="20"/>
  <c r="C27" i="20"/>
  <c r="B27" i="20"/>
  <c r="F19" i="37" l="1"/>
  <c r="F17" i="37"/>
  <c r="F14" i="37"/>
  <c r="F9" i="37"/>
  <c r="F88" i="37"/>
  <c r="I24" i="20"/>
  <c r="F113" i="37"/>
  <c r="F148" i="37"/>
  <c r="F142" i="37"/>
  <c r="I21" i="20"/>
  <c r="F84" i="37"/>
  <c r="F156" i="37"/>
  <c r="F54" i="37" l="1"/>
  <c r="I20" i="20"/>
  <c r="F62" i="37" l="1"/>
  <c r="F106" i="37" l="1"/>
  <c r="I16" i="20"/>
  <c r="F69" i="37" l="1"/>
  <c r="F74" i="37" l="1"/>
  <c r="G8" i="19"/>
  <c r="G6" i="19" l="1"/>
  <c r="F47" i="38" l="1"/>
  <c r="F61" i="36" l="1"/>
  <c r="F59" i="36"/>
  <c r="F31" i="37" l="1"/>
  <c r="F29" i="37" l="1"/>
  <c r="F36" i="37" l="1"/>
  <c r="F157" i="37" s="1"/>
  <c r="F25" i="19" l="1"/>
  <c r="F27" i="19"/>
  <c r="F44" i="19" l="1"/>
  <c r="G5" i="19"/>
  <c r="G7" i="19" l="1"/>
  <c r="G9" i="19"/>
  <c r="G10" i="19"/>
  <c r="G11" i="19"/>
  <c r="G12" i="19"/>
  <c r="G13" i="19"/>
  <c r="G14" i="19"/>
  <c r="G15" i="19"/>
  <c r="G16" i="19"/>
  <c r="G17" i="19"/>
  <c r="B18" i="19"/>
  <c r="C18" i="19"/>
  <c r="D18" i="19"/>
  <c r="E18" i="19"/>
  <c r="F18" i="19"/>
  <c r="G18" i="19" l="1"/>
  <c r="F49" i="38"/>
  <c r="F31" i="38"/>
  <c r="F50" i="38" l="1"/>
  <c r="I18" i="20"/>
  <c r="F47" i="36"/>
  <c r="F51" i="36"/>
  <c r="F62" i="36" s="1"/>
  <c r="I38" i="20" l="1"/>
  <c r="F40" i="20"/>
  <c r="E40" i="20"/>
  <c r="G40" i="20"/>
  <c r="I34" i="20"/>
  <c r="I35" i="20" l="1"/>
  <c r="I19" i="20" l="1"/>
  <c r="B40" i="20" l="1"/>
  <c r="C6" i="28" l="1"/>
  <c r="C7" i="28"/>
  <c r="C8" i="28"/>
  <c r="C9" i="28"/>
  <c r="C10" i="28"/>
  <c r="C5" i="28"/>
  <c r="C11" i="28" l="1"/>
  <c r="I39" i="20"/>
  <c r="I37" i="20"/>
  <c r="I36" i="20"/>
  <c r="D40" i="20"/>
  <c r="C40" i="20"/>
  <c r="H40" i="20"/>
  <c r="I26" i="20"/>
  <c r="I25" i="20"/>
  <c r="I23" i="20"/>
  <c r="I22" i="20"/>
  <c r="I17" i="20"/>
  <c r="I15" i="20"/>
  <c r="I14" i="20"/>
  <c r="I13" i="20"/>
  <c r="I12" i="20"/>
  <c r="I11" i="20"/>
  <c r="I10" i="20"/>
  <c r="I9" i="20"/>
  <c r="I8" i="20"/>
  <c r="I7" i="20"/>
  <c r="I6" i="20"/>
  <c r="I27" i="20" l="1"/>
  <c r="I40" i="20"/>
  <c r="F27" i="20" l="1"/>
  <c r="E27" i="20"/>
</calcChain>
</file>

<file path=xl/sharedStrings.xml><?xml version="1.0" encoding="utf-8"?>
<sst xmlns="http://schemas.openxmlformats.org/spreadsheetml/2006/main" count="1228" uniqueCount="546">
  <si>
    <t>ÜRÜN KODU</t>
  </si>
  <si>
    <t>ŞUBE TOPLAMI</t>
  </si>
  <si>
    <t>GENEL TOPLAM</t>
  </si>
  <si>
    <t>TEKİRDAĞ</t>
  </si>
  <si>
    <t>SAMSUN</t>
  </si>
  <si>
    <t>BANDIRMA</t>
  </si>
  <si>
    <t>İZMİR</t>
  </si>
  <si>
    <t>ŞUBESİ</t>
  </si>
  <si>
    <t>ADANA</t>
  </si>
  <si>
    <t>TOPLAM</t>
  </si>
  <si>
    <t>İSKENDERUN</t>
  </si>
  <si>
    <t>MERSİN</t>
  </si>
  <si>
    <t>DERİNCE</t>
  </si>
  <si>
    <t xml:space="preserve">POLATLI </t>
  </si>
  <si>
    <t>EK-1/A</t>
  </si>
  <si>
    <t>EK-1/B</t>
  </si>
  <si>
    <t>ŞUBE TOPLAMI (TON)</t>
  </si>
  <si>
    <t>TRABZON</t>
  </si>
  <si>
    <t xml:space="preserve">BATMAN </t>
  </si>
  <si>
    <t>ŞANLIURFA</t>
  </si>
  <si>
    <t xml:space="preserve">DİYARBAKIR </t>
  </si>
  <si>
    <t xml:space="preserve">ADIYAMAN </t>
  </si>
  <si>
    <t>2112</t>
  </si>
  <si>
    <t>2111</t>
  </si>
  <si>
    <t>DİYARBAKIR</t>
  </si>
  <si>
    <t>İŞYERİ</t>
  </si>
  <si>
    <t>DEPO DURUMU</t>
  </si>
  <si>
    <t>ELÜS</t>
  </si>
  <si>
    <t>KAYSERİ</t>
  </si>
  <si>
    <t>ÇORUM</t>
  </si>
  <si>
    <t>KIRIKKALE</t>
  </si>
  <si>
    <t>GAZİANTEP</t>
  </si>
  <si>
    <t>KIRŞEHİR</t>
  </si>
  <si>
    <t>SİVAS</t>
  </si>
  <si>
    <t>EK-1/C</t>
  </si>
  <si>
    <t>2111-2112-2141-2142-2143</t>
  </si>
  <si>
    <t>ESKİŞEHİR</t>
  </si>
  <si>
    <t>2443-2445</t>
  </si>
  <si>
    <t>ERZURUM</t>
  </si>
  <si>
    <t>MUŞ</t>
  </si>
  <si>
    <t>EK-1/D</t>
  </si>
  <si>
    <t>AKBAL HUBUBAT</t>
  </si>
  <si>
    <t>TİRYAKİ (GAZİANTEP)</t>
  </si>
  <si>
    <t>ÖZMEN</t>
  </si>
  <si>
    <t>ALTILAR</t>
  </si>
  <si>
    <t>AS LİDAŞ (KARATAY)</t>
  </si>
  <si>
    <t>AS LİDAŞ (YUNAK)</t>
  </si>
  <si>
    <t>AS LİDAŞ (ÇUMRA)</t>
  </si>
  <si>
    <t>HEKİMOĞLU</t>
  </si>
  <si>
    <t>KONYA TARIM</t>
  </si>
  <si>
    <t>SARAÇ (MERKEZ)</t>
  </si>
  <si>
    <t>YALNIZLAR</t>
  </si>
  <si>
    <t>MİKTAR(KG)</t>
  </si>
  <si>
    <t>MY SİLO (YERKÖY)</t>
  </si>
  <si>
    <t>MY SİLO (ŞEFAATLİ)</t>
  </si>
  <si>
    <t>KAN</t>
  </si>
  <si>
    <t>TK (ŞEREFLİKOÇHİSAR)</t>
  </si>
  <si>
    <t>KAYSERİ ŞEKER (ŞARKIŞLA)</t>
  </si>
  <si>
    <t>ULİDAŞ (ALACA)</t>
  </si>
  <si>
    <t>ALTINBİLEK (MERKEZ)</t>
  </si>
  <si>
    <t>ALTINBİLEK (ÇİFTELER)</t>
  </si>
  <si>
    <t>MY SİLO (ESKİŞEHİR)</t>
  </si>
  <si>
    <t>HİMMETDEDE LİDAŞ</t>
  </si>
  <si>
    <t>KAYSERİ ŞEKER (DEVELİ)</t>
  </si>
  <si>
    <t>RUHBAŞ</t>
  </si>
  <si>
    <t>YENİ PAZAR TARIM</t>
  </si>
  <si>
    <t>EDİRNE</t>
  </si>
  <si>
    <t>EK-1/E</t>
  </si>
  <si>
    <t>TMO Elektronik Satış Platformu Üzerinden Satılacaktır</t>
  </si>
  <si>
    <t>Şube Müdürlükleri Tarafından Talep Toplanarak Satılacaktır</t>
  </si>
  <si>
    <t>13,5 Protein</t>
  </si>
  <si>
    <t>12,5  Protein</t>
  </si>
  <si>
    <t>AKŞEHİR</t>
  </si>
  <si>
    <t>DENİZLİ</t>
  </si>
  <si>
    <t>AFYONKARAHİSAR</t>
  </si>
  <si>
    <t>TMO-TOBB (MUCUR)</t>
  </si>
  <si>
    <t>KAİNAT (YOZGAT)</t>
  </si>
  <si>
    <t>BAŞAK SARIKAYA</t>
  </si>
  <si>
    <t>ADIYAMAN</t>
  </si>
  <si>
    <t>2411</t>
  </si>
  <si>
    <t>ISIN KODU</t>
  </si>
  <si>
    <t>ADIYAMAN ŞUBE TOPLAMI</t>
  </si>
  <si>
    <t>Aksaray Şube</t>
  </si>
  <si>
    <t>Diyarbakır Şube</t>
  </si>
  <si>
    <t>DİYARBAKIR ŞUBE TOPLAMI</t>
  </si>
  <si>
    <t>TRXXEGA02014</t>
  </si>
  <si>
    <t>TRXXEHA02020</t>
  </si>
  <si>
    <t>ALTINBİLEK (ALPU)</t>
  </si>
  <si>
    <t>Gaziantep Şube</t>
  </si>
  <si>
    <t>2142</t>
  </si>
  <si>
    <t>TRXXFHA12034</t>
  </si>
  <si>
    <t>Kayseri Şube</t>
  </si>
  <si>
    <t>TRXRUTA02015</t>
  </si>
  <si>
    <t>TRXRUTA12014</t>
  </si>
  <si>
    <t>TRXXELA11916</t>
  </si>
  <si>
    <t>KAYSERİ ŞUBE TOPLAMI</t>
  </si>
  <si>
    <t>Konya Şube</t>
  </si>
  <si>
    <t>TRXATTA02013</t>
  </si>
  <si>
    <t>TRXATTA12012</t>
  </si>
  <si>
    <t>TRXASLA12029</t>
  </si>
  <si>
    <t>AS LİDAŞ (SARAY)</t>
  </si>
  <si>
    <t>TRXASLA02012</t>
  </si>
  <si>
    <t>TRXASLA12011</t>
  </si>
  <si>
    <t>TRXASLA02053</t>
  </si>
  <si>
    <t>TRXASLA12052</t>
  </si>
  <si>
    <t>TRXASLA11914</t>
  </si>
  <si>
    <t>GÜZEL TARIM (CİHANBEYLİ)</t>
  </si>
  <si>
    <t>KAİNAT (ACIKUYU)</t>
  </si>
  <si>
    <t>TRXKTUA11946</t>
  </si>
  <si>
    <t>TRXKTUA12019</t>
  </si>
  <si>
    <t>TRXKLDA12012</t>
  </si>
  <si>
    <t>TRXYALA11912</t>
  </si>
  <si>
    <t>TRXYALA12019</t>
  </si>
  <si>
    <t>ŞİMALA</t>
  </si>
  <si>
    <t>TRXSMLA12016</t>
  </si>
  <si>
    <t>KONYA ŞUBE TOPLAMI</t>
  </si>
  <si>
    <t>TMO-TOBB (KESKİN)</t>
  </si>
  <si>
    <t>TRXXFVA12019</t>
  </si>
  <si>
    <t>KIRIKKALE ŞUBE TOPLAMI</t>
  </si>
  <si>
    <t>KIRŞEHİR ŞUBE TOPLAMI</t>
  </si>
  <si>
    <t>Sivas Şube</t>
  </si>
  <si>
    <t>TRXKAYA11922</t>
  </si>
  <si>
    <t>SİVAS ŞUBE TOPLAMI</t>
  </si>
  <si>
    <t>Yerköy Şube</t>
  </si>
  <si>
    <t>TRXMYSA11920</t>
  </si>
  <si>
    <t>TRXMYSA11938</t>
  </si>
  <si>
    <t>SARAYLI</t>
  </si>
  <si>
    <t>TRXXEKA01919</t>
  </si>
  <si>
    <t>TRXXEEA01920</t>
  </si>
  <si>
    <t>TRXXEEA01938</t>
  </si>
  <si>
    <t>2141</t>
  </si>
  <si>
    <t>ULİDAŞ (SORGUN)</t>
  </si>
  <si>
    <t>TRXXBMA11928</t>
  </si>
  <si>
    <t>YERKÖY ŞUBE TOPLAMI</t>
  </si>
  <si>
    <t>Çorum Şube</t>
  </si>
  <si>
    <t>TRXXBMA11910</t>
  </si>
  <si>
    <t>TRXXBMA12017</t>
  </si>
  <si>
    <t>ÇORUM ŞUBE TOPLAMI</t>
  </si>
  <si>
    <t>TRXHETI02013</t>
  </si>
  <si>
    <t>TRXXENI02021</t>
  </si>
  <si>
    <t>TRXXENI02013</t>
  </si>
  <si>
    <t>TRXXGAI02015</t>
  </si>
  <si>
    <t>TRXXGNI02018</t>
  </si>
  <si>
    <t>TRXTLTI01924</t>
  </si>
  <si>
    <t>BATMAN ŞUBE TOPLAMI</t>
  </si>
  <si>
    <t>TRXXEPI02026</t>
  </si>
  <si>
    <t>TRXXEPI02018</t>
  </si>
  <si>
    <t>TRXXFDI01914</t>
  </si>
  <si>
    <t>TRXXFDI02011</t>
  </si>
  <si>
    <t>TRXUNSI01912</t>
  </si>
  <si>
    <t>TRXKAYB01921</t>
  </si>
  <si>
    <t>TRXTTDB02015</t>
  </si>
  <si>
    <t>TRXMYSB12066</t>
  </si>
  <si>
    <t>TRXMYSB82036</t>
  </si>
  <si>
    <t>TRXKTUB12058</t>
  </si>
  <si>
    <t>TRXXGKB42015</t>
  </si>
  <si>
    <t>TRXTTDB12014</t>
  </si>
  <si>
    <t>EK-1/F</t>
  </si>
  <si>
    <t>ISIN</t>
  </si>
  <si>
    <t>BETA GEN (YENİŞEHİR)</t>
  </si>
  <si>
    <t>TRXXEHB52015</t>
  </si>
  <si>
    <t>TRXASLB12050</t>
  </si>
  <si>
    <t>TRXRUTBA1919</t>
  </si>
  <si>
    <t>TRXRUTBB1918</t>
  </si>
  <si>
    <t>TRXXGGB22015</t>
  </si>
  <si>
    <t>KIRKLARELİ</t>
  </si>
  <si>
    <t>TRXTKTB21960</t>
  </si>
  <si>
    <t>1543</t>
  </si>
  <si>
    <t>AFYON BORSA (DİNAR)</t>
  </si>
  <si>
    <t>TRXXFXBJ2012</t>
  </si>
  <si>
    <t>1541</t>
  </si>
  <si>
    <t>AL LİDAŞ</t>
  </si>
  <si>
    <t>TRXALLB31915</t>
  </si>
  <si>
    <t>1321</t>
  </si>
  <si>
    <t>TMO Şube</t>
  </si>
  <si>
    <t>Lisanslı Depo</t>
  </si>
  <si>
    <t>Hasat Yılı</t>
  </si>
  <si>
    <t>Ürün Kodu</t>
  </si>
  <si>
    <t>Satışa Açılan Stok Miktarı (Kg)</t>
  </si>
  <si>
    <t>HACI EMİN</t>
  </si>
  <si>
    <t>TRXHETB42014</t>
  </si>
  <si>
    <t>1212</t>
  </si>
  <si>
    <t>TEKİN LİDAŞ</t>
  </si>
  <si>
    <t>1222</t>
  </si>
  <si>
    <t>TRXTLTB12017</t>
  </si>
  <si>
    <t>1223</t>
  </si>
  <si>
    <t>TRXHETB12017</t>
  </si>
  <si>
    <t>TRXXEGB02038</t>
  </si>
  <si>
    <t>TRXXGVB02016</t>
  </si>
  <si>
    <t>TRXXEHB12027</t>
  </si>
  <si>
    <t>TRXRUTB02021</t>
  </si>
  <si>
    <t>SENTİNUS (SARIOĞLAN)</t>
  </si>
  <si>
    <t>TRXXGHB02056</t>
  </si>
  <si>
    <t>ERC</t>
  </si>
  <si>
    <t>TRXXGJB02052</t>
  </si>
  <si>
    <t>TRXXGHB02049</t>
  </si>
  <si>
    <t>TRXXGGB02116</t>
  </si>
  <si>
    <t>TMO-TOBB (BABAESKİ)</t>
  </si>
  <si>
    <t>TRXXFWB62010</t>
  </si>
  <si>
    <t>1621</t>
  </si>
  <si>
    <t>KAİNAT (PINARHİSAR)</t>
  </si>
  <si>
    <t>TRXKTUB51916</t>
  </si>
  <si>
    <t>TRXASLB42073</t>
  </si>
  <si>
    <t>TRXASLBB2073</t>
  </si>
  <si>
    <t>AS LİDAŞ (ÇELTİK)</t>
  </si>
  <si>
    <t>TRXASLB72070</t>
  </si>
  <si>
    <t>TEZCAN TARIM</t>
  </si>
  <si>
    <t>TRXTZCB02030</t>
  </si>
  <si>
    <t>PTB</t>
  </si>
  <si>
    <t>TRXPTBB02025</t>
  </si>
  <si>
    <t>ÖZERSOY</t>
  </si>
  <si>
    <t>TRXXGIB12020</t>
  </si>
  <si>
    <t>1323</t>
  </si>
  <si>
    <t>AKSARAY ŞUBE TOPLAMI</t>
  </si>
  <si>
    <t>TRXGKTA12018</t>
  </si>
  <si>
    <t>GK</t>
  </si>
  <si>
    <t>TRXGKTA11911</t>
  </si>
  <si>
    <t>ESKİŞEHİR ŞUBE TOPLAMI</t>
  </si>
  <si>
    <t xml:space="preserve">Eskişehir Şube </t>
  </si>
  <si>
    <t xml:space="preserve">Kırşehir Şube </t>
  </si>
  <si>
    <t>TMO-TOBB (SARIKAYA)</t>
  </si>
  <si>
    <t>GAZİANTEP ŞUBE TOPLAMI</t>
  </si>
  <si>
    <t xml:space="preserve">Gaziantep Şube </t>
  </si>
  <si>
    <t>ŞANLIURFA ŞUBE TOPLAMI</t>
  </si>
  <si>
    <t>Şanlıurfa Şube</t>
  </si>
  <si>
    <t>1213</t>
  </si>
  <si>
    <t>POLATLI ŞUBE TOPLAMI</t>
  </si>
  <si>
    <t xml:space="preserve">Polatlı Şube </t>
  </si>
  <si>
    <t>KIRKLARELİ ŞUBE TOPLAMI</t>
  </si>
  <si>
    <t xml:space="preserve">Kayseri Şube </t>
  </si>
  <si>
    <t xml:space="preserve">Batman Şube </t>
  </si>
  <si>
    <t>AFYON ŞUBE TOPLAMI</t>
  </si>
  <si>
    <t xml:space="preserve">Afyon Şube </t>
  </si>
  <si>
    <t>Satışa Açılan Mik. (Kg)</t>
  </si>
  <si>
    <t>SALUVAN LİDAŞ</t>
  </si>
  <si>
    <t>HACIÖMEROĞLU AFM (SİLVAN)</t>
  </si>
  <si>
    <t>ZD LİDAŞ</t>
  </si>
  <si>
    <t>HACIÖMEROĞLU AFM (BATMAN)</t>
  </si>
  <si>
    <t>UNSAN</t>
  </si>
  <si>
    <t>DİCLE İPEKYOLU</t>
  </si>
  <si>
    <t>BETA GEN (BİSMİL)</t>
  </si>
  <si>
    <t>YİĞİT AGRO</t>
  </si>
  <si>
    <t>TRXXETI01913</t>
  </si>
  <si>
    <t>EK-1/G</t>
  </si>
  <si>
    <t>ATA LİDAŞ</t>
  </si>
  <si>
    <t>TOPRAK (KADINHANI)</t>
  </si>
  <si>
    <t>HİKMET ŞEFLEK</t>
  </si>
  <si>
    <t>TEKA (KARAKEÇİLİ)</t>
  </si>
  <si>
    <t xml:space="preserve">GAZİANTEP ŞUBE TOPLAMI </t>
  </si>
  <si>
    <t>TRXTYTB02029</t>
  </si>
  <si>
    <t>1122</t>
  </si>
  <si>
    <t>TRXXEGB02020</t>
  </si>
  <si>
    <t>İzmir Şube</t>
  </si>
  <si>
    <t>GRAİN (GERMENCİK)</t>
  </si>
  <si>
    <t>TRXGRAB72023</t>
  </si>
  <si>
    <t>TRXGRAB12029</t>
  </si>
  <si>
    <t>TRXGRABA2023</t>
  </si>
  <si>
    <t>1312</t>
  </si>
  <si>
    <t>1322</t>
  </si>
  <si>
    <t>İZMİR ŞUBE TOPLAMI</t>
  </si>
  <si>
    <t>MY SİLO (KIRKLARELİ)</t>
  </si>
  <si>
    <t>TRXMYSB62053</t>
  </si>
  <si>
    <t>TRXKTUBA2054</t>
  </si>
  <si>
    <t>TK (SİVRİHİSAR)</t>
  </si>
  <si>
    <t>TK (KAYMAZ)</t>
  </si>
  <si>
    <t>1221</t>
  </si>
  <si>
    <t>1313</t>
  </si>
  <si>
    <t>TRXTKTB02077</t>
  </si>
  <si>
    <t>TRXMYSB12025</t>
  </si>
  <si>
    <t>TRXTKTB12027</t>
  </si>
  <si>
    <t>TRXXEGB02012</t>
  </si>
  <si>
    <t>TRXXEHB02010</t>
  </si>
  <si>
    <t>TRXTKTB12035</t>
  </si>
  <si>
    <t>TRXXEHB12019</t>
  </si>
  <si>
    <t>TRXTKTB22026</t>
  </si>
  <si>
    <t>TRXXEHB22018</t>
  </si>
  <si>
    <t>TRXTKTB22034</t>
  </si>
  <si>
    <t>TRXMYSB22024</t>
  </si>
  <si>
    <t>TRXTKTB42024</t>
  </si>
  <si>
    <t>1546</t>
  </si>
  <si>
    <t>TRXTKTB12076</t>
  </si>
  <si>
    <t>TRXTKTB12084</t>
  </si>
  <si>
    <t>Edirne Şube</t>
  </si>
  <si>
    <t>TMO-TOBB (KEŞAN)</t>
  </si>
  <si>
    <t>ES LİDAŞ (UZUNKÖPRÜ)</t>
  </si>
  <si>
    <t>ES LİDAŞ (HAVSA)</t>
  </si>
  <si>
    <t>TRXXEDB02027</t>
  </si>
  <si>
    <t>1525</t>
  </si>
  <si>
    <t>TRXXEDB02035</t>
  </si>
  <si>
    <t>EDİRNE ŞUBE TOPLAMI</t>
  </si>
  <si>
    <t>LÜLEBURGAZ</t>
  </si>
  <si>
    <t>TRXLTDB22010</t>
  </si>
  <si>
    <t>TRXMYSB32056</t>
  </si>
  <si>
    <t>TRXKTUB62046</t>
  </si>
  <si>
    <t>BATMAN LİDAŞ</t>
  </si>
  <si>
    <t>TRXXFZB52014</t>
  </si>
  <si>
    <t>TRXHETB52013</t>
  </si>
  <si>
    <t>TRXKAYB32017</t>
  </si>
  <si>
    <t>TRXKAYB22018</t>
  </si>
  <si>
    <t>TRXKAYB52015</t>
  </si>
  <si>
    <t>TRXKAYB12126</t>
  </si>
  <si>
    <t>KÜÇÜKER İNÇLER</t>
  </si>
  <si>
    <t>TRXXGFB02019</t>
  </si>
  <si>
    <t>LDR TARIM (KARATAY)</t>
  </si>
  <si>
    <t>TRXSRCB12012</t>
  </si>
  <si>
    <t>TRXTZCB12013</t>
  </si>
  <si>
    <t>TRXASLB42016</t>
  </si>
  <si>
    <t>TRXASLB42057</t>
  </si>
  <si>
    <t>TRXKTUBB2012</t>
  </si>
  <si>
    <t>TRXGZLB42018</t>
  </si>
  <si>
    <t>TRXASLBB2057</t>
  </si>
  <si>
    <t>TRXKTUB52013</t>
  </si>
  <si>
    <t>TRXASLB62014</t>
  </si>
  <si>
    <t>TRXASLB62055</t>
  </si>
  <si>
    <t>REKOLTE TARIM</t>
  </si>
  <si>
    <t>TRXXGPB12116</t>
  </si>
  <si>
    <t>TRXTZCB42010</t>
  </si>
  <si>
    <t>TRXASLB72013</t>
  </si>
  <si>
    <t>TRXASLB72054</t>
  </si>
  <si>
    <t>TRXXFUB02028</t>
  </si>
  <si>
    <t>ANKARA TB</t>
  </si>
  <si>
    <t>TRXXEFB42010</t>
  </si>
  <si>
    <t>Polatlı Şube</t>
  </si>
  <si>
    <t>Kırıkkale Şube</t>
  </si>
  <si>
    <t>TRXXGBB32015</t>
  </si>
  <si>
    <t>TRXXFVB42014</t>
  </si>
  <si>
    <t>Kırşehir Şube</t>
  </si>
  <si>
    <t>TRXTTDB42011</t>
  </si>
  <si>
    <t>TRXTTDB32012</t>
  </si>
  <si>
    <t>1611</t>
  </si>
  <si>
    <t>AVS AGRO</t>
  </si>
  <si>
    <t>TRXAVSA12010</t>
  </si>
  <si>
    <t>TRXXFGA12010</t>
  </si>
  <si>
    <t>TRXXETA02017</t>
  </si>
  <si>
    <t>TRXKANA02015</t>
  </si>
  <si>
    <t>ATARLAR (SULTANHANI)</t>
  </si>
  <si>
    <t>MY SİLO (AKSARAY)</t>
  </si>
  <si>
    <t>TRXKANA12014</t>
  </si>
  <si>
    <t>TRXATUA12028</t>
  </si>
  <si>
    <t>TMO-TOBB (ÇORUM)</t>
  </si>
  <si>
    <t>TRXXHBA02018</t>
  </si>
  <si>
    <t>TRXOZMA32013</t>
  </si>
  <si>
    <t>TRXTYTA02021</t>
  </si>
  <si>
    <t>TRXATAA12012</t>
  </si>
  <si>
    <t>MATLI (GAZİANTEP)</t>
  </si>
  <si>
    <t>TRXXDRA12012</t>
  </si>
  <si>
    <t>Mahsul Yılı</t>
  </si>
  <si>
    <t>TRXAVSI01917</t>
  </si>
  <si>
    <t>YUSUF ZENGİN</t>
  </si>
  <si>
    <t>TRXYUSI01919</t>
  </si>
  <si>
    <t>EVLİK (KARATAY)</t>
  </si>
  <si>
    <t>TRXEVDI01911</t>
  </si>
  <si>
    <t>TRXASLI11958</t>
  </si>
  <si>
    <t>TRXASLI11941</t>
  </si>
  <si>
    <t>SARAÇ (BEYŞEHİR)</t>
  </si>
  <si>
    <t>TRXSRCI01929</t>
  </si>
  <si>
    <t>2412</t>
  </si>
  <si>
    <t>Batman Şube</t>
  </si>
  <si>
    <t>TRXMYSI01916</t>
  </si>
  <si>
    <t>DOĞA AKBULUT</t>
  </si>
  <si>
    <t>TRXXEII01916</t>
  </si>
  <si>
    <t>SAFİRTAŞ</t>
  </si>
  <si>
    <t>TRXSFTI01910</t>
  </si>
  <si>
    <t>TRXALLI02010</t>
  </si>
  <si>
    <t xml:space="preserve">     TMO Elektronik Satış Platformu 
     Üzerinden  Satılacaktır</t>
  </si>
  <si>
    <t>TRXTTDB52010</t>
  </si>
  <si>
    <t>TRXTTDB62019</t>
  </si>
  <si>
    <t>TRXTTDB22013</t>
  </si>
  <si>
    <t>TRXTTDB72018</t>
  </si>
  <si>
    <t>İthal Buğday</t>
  </si>
  <si>
    <t>POLATLI(ANKARA)</t>
  </si>
  <si>
    <t>TRXGRAB42026</t>
  </si>
  <si>
    <t>İskenderun Şube</t>
  </si>
  <si>
    <t>ÖZBUĞDAY</t>
  </si>
  <si>
    <t>TRXOZBB22015</t>
  </si>
  <si>
    <t>GRAİN (KIRIKHAN)</t>
  </si>
  <si>
    <t>TRXGRABA2015</t>
  </si>
  <si>
    <t>TRXGRABB2014</t>
  </si>
  <si>
    <t>TRXOZBB42013</t>
  </si>
  <si>
    <t>TRXGRAB52017</t>
  </si>
  <si>
    <t>TRXOZBB52012</t>
  </si>
  <si>
    <t>İSKENDERUN ŞUBE TOPLAMI</t>
  </si>
  <si>
    <t xml:space="preserve"> ŞUBE TOPLAMI</t>
  </si>
  <si>
    <t>Adana Şube</t>
  </si>
  <si>
    <t>ÖZEKİZLER AGRO</t>
  </si>
  <si>
    <t>TRXOZKB12017</t>
  </si>
  <si>
    <t>SANDIKÇI</t>
  </si>
  <si>
    <t>TRXSTLB32017</t>
  </si>
  <si>
    <t>TRXOZKB22016</t>
  </si>
  <si>
    <t>BAĞIŞLAR</t>
  </si>
  <si>
    <t>TRXXFAB22010</t>
  </si>
  <si>
    <t>TRXXFAB52017</t>
  </si>
  <si>
    <t>ADANA ŞUBE TOPLAMI</t>
  </si>
  <si>
    <t>TRXXFSB12013</t>
  </si>
  <si>
    <t>TRXXEAB12022</t>
  </si>
  <si>
    <t>Kırklareli Şube</t>
  </si>
  <si>
    <t>TRXXFWB02016</t>
  </si>
  <si>
    <t>TRXLTDB12011</t>
  </si>
  <si>
    <t>TRXXFWB12015</t>
  </si>
  <si>
    <t>TRXXFWB22014</t>
  </si>
  <si>
    <t>TRXXFWB32013</t>
  </si>
  <si>
    <t>TRXLTDB42018</t>
  </si>
  <si>
    <t>TRXKTUB82044</t>
  </si>
  <si>
    <t>TRXMYSB42055</t>
  </si>
  <si>
    <t>TRXXFWB42012</t>
  </si>
  <si>
    <t>TRXXFWB52011</t>
  </si>
  <si>
    <t>Adıyaman Şube</t>
  </si>
  <si>
    <t>ERGÜNLER (ELAZIĞ)</t>
  </si>
  <si>
    <t>TRXERGB22012</t>
  </si>
  <si>
    <t>TEKİN LİDAŞ (BESNİ)</t>
  </si>
  <si>
    <t>TRXXFNB42011</t>
  </si>
  <si>
    <t>TRXXFNB52010</t>
  </si>
  <si>
    <t>TRXERGB12013</t>
  </si>
  <si>
    <t>TK (NURDAĞI)</t>
  </si>
  <si>
    <t>TRXTKTB32041</t>
  </si>
  <si>
    <t>TRXALLB32012</t>
  </si>
  <si>
    <t>TRXTKTB42040</t>
  </si>
  <si>
    <t>TRXALLB42011</t>
  </si>
  <si>
    <t>TRXSFTB52017</t>
  </si>
  <si>
    <t>TRXTKTB52015</t>
  </si>
  <si>
    <t>Eskişehir Şube</t>
  </si>
  <si>
    <t>TRXTLTB22016</t>
  </si>
  <si>
    <t>TRXXENB22016</t>
  </si>
  <si>
    <t>TRXXFZB42015</t>
  </si>
  <si>
    <t>TRXTLTB32015</t>
  </si>
  <si>
    <t>TRXKTUB32056</t>
  </si>
  <si>
    <t>TRXXEKB22012</t>
  </si>
  <si>
    <t>TRXKTUB52054</t>
  </si>
  <si>
    <t>TRXXEKB12013</t>
  </si>
  <si>
    <t>TRXKTUB62053</t>
  </si>
  <si>
    <t>TRXMYSB22032</t>
  </si>
  <si>
    <t>TRXMYSB22040</t>
  </si>
  <si>
    <t>AS LİDAŞ (KARAPINAR)</t>
  </si>
  <si>
    <t>TRXASLB12076</t>
  </si>
  <si>
    <t>ŞİMŞEKLİ</t>
  </si>
  <si>
    <t>TRXSTUB02029</t>
  </si>
  <si>
    <t>TOPRAK (KAZIMKARABEKİR)</t>
  </si>
  <si>
    <t>TRXTOPB02051</t>
  </si>
  <si>
    <t>TRXTOPB02077</t>
  </si>
  <si>
    <t>NİYAZ ORHA</t>
  </si>
  <si>
    <t>TRXXGEB02020</t>
  </si>
  <si>
    <t>TRXASLB32074</t>
  </si>
  <si>
    <t>TRXASLB12084</t>
  </si>
  <si>
    <t>TRXHKMB02028</t>
  </si>
  <si>
    <t>TEKA (BALA)</t>
  </si>
  <si>
    <t>MATLI (POLATLI)</t>
  </si>
  <si>
    <t>TRXXGOB02037</t>
  </si>
  <si>
    <t>TRXATUB12026</t>
  </si>
  <si>
    <t>TRXGKTB12016</t>
  </si>
  <si>
    <t>TRXXGBB12017</t>
  </si>
  <si>
    <t>TRXXHBB12015</t>
  </si>
  <si>
    <t>TRXKTUA12050</t>
  </si>
  <si>
    <t>TRXGZLA02030</t>
  </si>
  <si>
    <t>TRXGZLA02014</t>
  </si>
  <si>
    <t>TRXXFVA02028</t>
  </si>
  <si>
    <t>ŞUBE ADI</t>
  </si>
  <si>
    <t>BESİCİ</t>
  </si>
  <si>
    <t>YEM FABRİKASI</t>
  </si>
  <si>
    <t>TEKBAŞLAR</t>
  </si>
  <si>
    <t>TRXTKBI01916</t>
  </si>
  <si>
    <t>TRXOZKI01916</t>
  </si>
  <si>
    <t>AKGÜLLER</t>
  </si>
  <si>
    <t>TRXALDI01910</t>
  </si>
  <si>
    <t>ALTINAGRO</t>
  </si>
  <si>
    <t>TRXALGI01913</t>
  </si>
  <si>
    <t>ATB ÇUKUROVA</t>
  </si>
  <si>
    <t>TRXATBI01917</t>
  </si>
  <si>
    <t>TRXSTLI01918</t>
  </si>
  <si>
    <t>TRXXFAI01910</t>
  </si>
  <si>
    <t>KÖSEOĞLU AGRO</t>
  </si>
  <si>
    <t>TRXKOAI01919</t>
  </si>
  <si>
    <t>SÖNMEZLER AGRO</t>
  </si>
  <si>
    <t>TRXSNMI01919</t>
  </si>
  <si>
    <t>ÇELİKOĞULLARI</t>
  </si>
  <si>
    <t>TRXXFCI02013</t>
  </si>
  <si>
    <t>DURAK LİDAŞ</t>
  </si>
  <si>
    <t>TRXXGUI02013</t>
  </si>
  <si>
    <t>TRXSTUI01919</t>
  </si>
  <si>
    <t>EVLİK (ÇUMRA)</t>
  </si>
  <si>
    <t>TRXEVDI01929</t>
  </si>
  <si>
    <t>TRXGZLI01910</t>
  </si>
  <si>
    <t>TRXASLI11917</t>
  </si>
  <si>
    <t>TRXASLI11933</t>
  </si>
  <si>
    <t>LDR TARIM (KARAPINAR)</t>
  </si>
  <si>
    <t>TRXXFEI11911</t>
  </si>
  <si>
    <t>02 NİSAN 2021 TARİHİNDEN İTİBAREN SATIŞA AÇILAN  MAKARNALIK BUĞDAY STOKLARI (TON)</t>
  </si>
  <si>
    <t>02 NİSAN 2021 TARİHİNDEN İTİBAREN SATIŞA AÇILAN ELÜS YERLİ MAKARNALIK BUĞDAY STOKLARI (KG)</t>
  </si>
  <si>
    <t>02 NİSAN 2021 TARİHİNDEN İTİBAREN SATIŞA AÇILAN ELÜS  BUĞDAY STOKLARI (KG)</t>
  </si>
  <si>
    <t>02 NİSAN 2021 TARİHİNDEN İTİBAREN SATIŞA AÇILAN  İTHAL EKMEKLİK BUĞDAY STOKLARI (TON)</t>
  </si>
  <si>
    <t>02 NİSAN 2021 TARİHİNDEN İTİBAREN SATIŞA AÇILAN YERLİ VE İTHAL ARPA STOKLARI (TON)</t>
  </si>
  <si>
    <t>02 NİSAN 2021 TARİHİNDEN İTİBAREN SATIŞA AÇILAN  ELÜS MISIR STOKLARI (KG)</t>
  </si>
  <si>
    <t>02 NİSAN 2021 TARİHİNDEN İTİBAREN SATIŞA AÇILAN  MISIR STOKLARI (TON)</t>
  </si>
  <si>
    <t>YEM FABRİKASI 2142 ve 2143 Kodlu Arpalar (TMO Elektronik Satış Platformu üzerinden satılacaktır.)</t>
  </si>
  <si>
    <r>
      <t xml:space="preserve">Şube Müdürlükleri Tarafından Talep Toplanarak Satılacaktır.   </t>
    </r>
    <r>
      <rPr>
        <sz val="16"/>
        <rFont val="Times New Roman"/>
        <family val="1"/>
        <charset val="162"/>
      </rPr>
      <t>(Diyarbakır, Erzurum, Adyaman ve Batman Şube Müdürlüklerininden Yem Fabrikaları için satışa açılan ve aşağıda belirtilen miktarlar TMO Elektronik Satış Platformu üzerinden satılacaktır.)</t>
    </r>
  </si>
  <si>
    <t>BESİCİ (Şube Müdürlükleri Tarafından Satılacaktır.)</t>
  </si>
  <si>
    <t>02 NİSAN 2021 TARİHİNDEN İTİBAREN SATIŞA AÇILAN ELÜS ARPA STOKLARI (KG)</t>
  </si>
  <si>
    <t>ARPA SATIŞ DAĞILIMI (TON) (TMO Elektronik Satış Platformundan Satılacaktır.)</t>
  </si>
  <si>
    <t>SEKTÖR BAZINDA ARPA SATIŞ DAĞILIMI (TON)</t>
  </si>
  <si>
    <t>SATIŞ ŞEKLİ</t>
  </si>
  <si>
    <t>TOPTAN SATIŞA AÇILAN PİRİNÇ STOKLARI (TON)*</t>
  </si>
  <si>
    <t>ŞUBE</t>
  </si>
  <si>
    <t>CİNSİ</t>
  </si>
  <si>
    <t xml:space="preserve">TOPLAM </t>
  </si>
  <si>
    <t>KISA TANE GROSKİ (2019) (3622 KODLU)</t>
  </si>
  <si>
    <t>KISA TANE GROSKİ (2020) (3622 KODLU)</t>
  </si>
  <si>
    <t>BALDO (2019)
 (3681 KODLU)</t>
  </si>
  <si>
    <t>OSMANCIK           (2019)
 (3690 KODLU)</t>
  </si>
  <si>
    <t>YERUA           (2019)
(3694 KODLU)</t>
  </si>
  <si>
    <t>RONALDO (2019)
(3685 KODLU)</t>
  </si>
  <si>
    <t>LUNA (2019)
(3689 KODLU)</t>
  </si>
  <si>
    <t>LUNA 2020   (3689 KODLU)</t>
  </si>
  <si>
    <t>RONALDO (2020)
(3685 KODLU)</t>
  </si>
  <si>
    <t>BALDO (3673 KODLU) (2020)</t>
  </si>
  <si>
    <t>CAMMEO (2019)
(3682 KODLU)</t>
  </si>
  <si>
    <t>POLATLI</t>
  </si>
  <si>
    <t>*TMO Elektronik Satış Platformu üzerinden satılacaktır.</t>
  </si>
  <si>
    <t>SATIŞA AÇILAN  ELÜS  NOHUT STOKLARI (KG)*</t>
  </si>
  <si>
    <t>LİSANSLI DEPO</t>
  </si>
  <si>
    <t>MAHSUL YILI</t>
  </si>
  <si>
    <t>MİKTAR</t>
  </si>
  <si>
    <t>ERGÜNLER (KAHTA)</t>
  </si>
  <si>
    <t>TRXERGN11911</t>
  </si>
  <si>
    <t>3411-3443</t>
  </si>
  <si>
    <t>TRXERGN11912</t>
  </si>
  <si>
    <t>3411-3472</t>
  </si>
  <si>
    <t>TRXXEPN01911</t>
  </si>
  <si>
    <t>3411-3473</t>
  </si>
  <si>
    <t>TRXXEPN02026</t>
  </si>
  <si>
    <t>MEZOPOTAMYA</t>
  </si>
  <si>
    <t>TRXXEMN21916</t>
  </si>
  <si>
    <t>TRXXFDN22019</t>
  </si>
  <si>
    <t>TRXATAN11918</t>
  </si>
  <si>
    <t>3411-3442</t>
  </si>
  <si>
    <t>TRXXELN11919</t>
  </si>
  <si>
    <t>YERKÖY</t>
  </si>
  <si>
    <t>TRXMYSN02039</t>
  </si>
  <si>
    <t>ŞUBE MÜDÜRLÜKLERİNCE SATILACAK  TMO DEPOLARINDAKİ NOHUT STOKLARI (KG)*</t>
  </si>
  <si>
    <t>DEPO TİPİ</t>
  </si>
  <si>
    <t xml:space="preserve"> MİKTAR </t>
  </si>
  <si>
    <t>YERKÖY  (MERKEZ)</t>
  </si>
  <si>
    <t>KAPALI DEPO</t>
  </si>
  <si>
    <t>* Şube Müdürlüğü kanalıyla serbest olarak satılacaktır.</t>
  </si>
  <si>
    <t>SATIŞA AÇILMASI PLANLANAN TOPLAM NOHUT (KG)</t>
  </si>
  <si>
    <t>EK-1/H</t>
  </si>
  <si>
    <t>FORTUNA (2019) (3695 KODLU)</t>
  </si>
  <si>
    <t>02 NİSAN 2021 TARİHİNDEN İTİBAREN SATIŞA AÇILAN YERLİ EKMEKLİK BUĞDAY STOKLARI (TON)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</si>
</sst>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₺_-;\-* #,##0.00\ _₺_-;_-* &quot;-&quot;??\ _₺_-;_-@_-"/>
    <numFmt numFmtId="164" formatCode="_-* #,##0.00\ _T_L_-;\-* #,##0.00\ _T_L_-;_-* &quot;-&quot;??\ _T_L_-;_-@_-"/>
    <numFmt numFmtId="165" formatCode="_-* #,##0\ _T_L_-;\-* #,##0\ _T_L_-;_-* &quot;-&quot;??\ _T_L_-;_-@_-"/>
    <numFmt numFmtId="166" formatCode="0.00000"/>
    <numFmt numFmtId="167" formatCode="###,###,###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1"/>
      <color theme="1"/>
      <name val="Calibri"/>
      <family val="2"/>
      <scheme val="minor"/>
    </font>
    <font>
      <b/>
      <sz val="14"/>
      <name val="Times New Roman"/>
      <family val="1"/>
      <charset val="162"/>
    </font>
    <font>
      <sz val="14"/>
      <color theme="1"/>
      <name val="Times New Roman"/>
      <family val="1"/>
      <charset val="162"/>
    </font>
    <font>
      <sz val="14"/>
      <name val="Times New Roman"/>
      <family val="1"/>
      <charset val="162"/>
    </font>
    <font>
      <sz val="12"/>
      <color theme="1"/>
      <name val="Calibri"/>
      <family val="2"/>
      <scheme val="minor"/>
    </font>
    <font>
      <b/>
      <sz val="14"/>
      <color theme="1"/>
      <name val="Times New Roman"/>
      <family val="1"/>
      <charset val="162"/>
    </font>
    <font>
      <sz val="11"/>
      <color indexed="8"/>
      <name val="Calibri"/>
      <family val="2"/>
    </font>
    <font>
      <b/>
      <sz val="16"/>
      <name val="Times New Roman"/>
      <family val="1"/>
      <charset val="162"/>
    </font>
    <font>
      <b/>
      <sz val="18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sz val="12"/>
      <name val="Times New Roman"/>
      <family val="1"/>
      <charset val="162"/>
    </font>
    <font>
      <sz val="16"/>
      <name val="Calibri"/>
      <family val="2"/>
      <scheme val="minor"/>
    </font>
    <font>
      <sz val="18"/>
      <name val="Times New Roman"/>
      <family val="1"/>
      <charset val="162"/>
    </font>
    <font>
      <sz val="11"/>
      <color theme="1"/>
      <name val="Times New Roman"/>
      <family val="1"/>
      <charset val="162"/>
    </font>
    <font>
      <sz val="16"/>
      <name val="Times New Roman"/>
      <family val="1"/>
      <charset val="162"/>
    </font>
    <font>
      <sz val="11"/>
      <name val="Times New Roman"/>
      <family val="1"/>
      <charset val="162"/>
    </font>
    <font>
      <b/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162"/>
    </font>
    <font>
      <b/>
      <sz val="12"/>
      <name val="Times New Roman"/>
      <family val="1"/>
      <charset val="162"/>
    </font>
    <font>
      <sz val="14"/>
      <color rgb="FFFF0000"/>
      <name val="Times New Roman"/>
      <family val="1"/>
      <charset val="162"/>
    </font>
    <font>
      <sz val="11"/>
      <name val="Calibri"/>
      <family val="2"/>
      <scheme val="minor"/>
    </font>
    <font>
      <sz val="14"/>
      <color theme="1"/>
      <name val="Calibri"/>
      <family val="2"/>
      <charset val="16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sz val="16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48"/>
      <color theme="1"/>
      <name val="Times New Roman"/>
      <family val="1"/>
      <charset val="162"/>
    </font>
    <font>
      <b/>
      <sz val="24"/>
      <color theme="1"/>
      <name val="Times New Roman"/>
      <family val="1"/>
      <charset val="162"/>
    </font>
    <font>
      <sz val="24"/>
      <color theme="1"/>
      <name val="Times New Roman"/>
      <family val="1"/>
      <charset val="162"/>
    </font>
    <font>
      <b/>
      <sz val="24"/>
      <name val="Times New Roman"/>
      <family val="1"/>
      <charset val="162"/>
    </font>
    <font>
      <sz val="24"/>
      <name val="Times New Roman"/>
      <family val="1"/>
      <charset val="162"/>
    </font>
    <font>
      <b/>
      <sz val="24"/>
      <color rgb="FFFF0000"/>
      <name val="Times New Roman"/>
      <family val="1"/>
      <charset val="16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23">
    <xf numFmtId="0" fontId="0" fillId="0" borderId="0"/>
    <xf numFmtId="43" fontId="19" fillId="0" borderId="0" applyFont="0" applyFill="0" applyBorder="0" applyAlignment="0" applyProtection="0"/>
    <xf numFmtId="0" fontId="20" fillId="0" borderId="0"/>
    <xf numFmtId="0" fontId="23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9" fillId="0" borderId="0" applyFont="0" applyFill="0" applyBorder="0" applyAlignment="0" applyProtection="0"/>
  </cellStyleXfs>
  <cellXfs count="431">
    <xf numFmtId="0" fontId="0" fillId="0" borderId="0" xfId="0"/>
    <xf numFmtId="0" fontId="21" fillId="0" borderId="0" xfId="0" applyFont="1"/>
    <xf numFmtId="0" fontId="28" fillId="0" borderId="0" xfId="0" applyFont="1" applyAlignment="1">
      <alignment horizontal="right"/>
    </xf>
    <xf numFmtId="0" fontId="25" fillId="0" borderId="0" xfId="0" applyFont="1"/>
    <xf numFmtId="3" fontId="0" fillId="0" borderId="0" xfId="0" applyNumberFormat="1"/>
    <xf numFmtId="0" fontId="34" fillId="0" borderId="0" xfId="0" applyFont="1" applyFill="1" applyBorder="1"/>
    <xf numFmtId="0" fontId="33" fillId="0" borderId="0" xfId="0" applyFont="1" applyBorder="1" applyAlignment="1">
      <alignment horizontal="right"/>
    </xf>
    <xf numFmtId="0" fontId="35" fillId="0" borderId="0" xfId="0" applyFont="1" applyFill="1"/>
    <xf numFmtId="3" fontId="35" fillId="0" borderId="0" xfId="0" applyNumberFormat="1" applyFont="1" applyFill="1"/>
    <xf numFmtId="165" fontId="35" fillId="0" borderId="0" xfId="0" applyNumberFormat="1" applyFont="1" applyFill="1"/>
    <xf numFmtId="0" fontId="32" fillId="0" borderId="0" xfId="0" applyFont="1" applyBorder="1" applyAlignment="1"/>
    <xf numFmtId="0" fontId="22" fillId="0" borderId="0" xfId="0" applyFont="1" applyBorder="1" applyAlignment="1"/>
    <xf numFmtId="0" fontId="32" fillId="0" borderId="0" xfId="0" applyFont="1"/>
    <xf numFmtId="0" fontId="37" fillId="0" borderId="0" xfId="0" applyFont="1"/>
    <xf numFmtId="0" fontId="38" fillId="0" borderId="0" xfId="0" applyFont="1" applyFill="1" applyBorder="1" applyAlignment="1">
      <alignment vertical="center" wrapText="1"/>
    </xf>
    <xf numFmtId="0" fontId="39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38" fillId="2" borderId="36" xfId="0" applyFont="1" applyFill="1" applyBorder="1" applyAlignment="1">
      <alignment horizontal="left" wrapText="1"/>
    </xf>
    <xf numFmtId="49" fontId="38" fillId="2" borderId="36" xfId="0" applyNumberFormat="1" applyFont="1" applyFill="1" applyBorder="1" applyAlignment="1">
      <alignment horizontal="left" wrapText="1"/>
    </xf>
    <xf numFmtId="3" fontId="24" fillId="3" borderId="9" xfId="0" applyNumberFormat="1" applyFont="1" applyFill="1" applyBorder="1" applyAlignment="1">
      <alignment horizontal="left"/>
    </xf>
    <xf numFmtId="3" fontId="24" fillId="3" borderId="8" xfId="0" applyNumberFormat="1" applyFont="1" applyFill="1" applyBorder="1" applyAlignment="1">
      <alignment horizontal="center"/>
    </xf>
    <xf numFmtId="3" fontId="24" fillId="3" borderId="15" xfId="0" applyNumberFormat="1" applyFont="1" applyFill="1" applyBorder="1" applyAlignment="1">
      <alignment horizontal="center"/>
    </xf>
    <xf numFmtId="3" fontId="24" fillId="3" borderId="8" xfId="0" applyNumberFormat="1" applyFont="1" applyFill="1" applyBorder="1" applyAlignment="1">
      <alignment horizontal="right"/>
    </xf>
    <xf numFmtId="0" fontId="30" fillId="3" borderId="9" xfId="0" applyFont="1" applyFill="1" applyBorder="1"/>
    <xf numFmtId="3" fontId="30" fillId="3" borderId="9" xfId="0" applyNumberFormat="1" applyFont="1" applyFill="1" applyBorder="1"/>
    <xf numFmtId="0" fontId="26" fillId="0" borderId="0" xfId="0" applyFont="1" applyFill="1" applyBorder="1" applyAlignment="1">
      <alignment vertical="center" wrapText="1"/>
    </xf>
    <xf numFmtId="0" fontId="22" fillId="0" borderId="17" xfId="0" applyFont="1" applyFill="1" applyBorder="1" applyAlignment="1"/>
    <xf numFmtId="0" fontId="41" fillId="0" borderId="0" xfId="0" applyFont="1" applyAlignment="1">
      <alignment horizontal="center" vertical="top" wrapText="1"/>
    </xf>
    <xf numFmtId="0" fontId="41" fillId="0" borderId="0" xfId="0" applyFont="1" applyBorder="1" applyAlignment="1">
      <alignment horizontal="center" vertical="top" wrapText="1"/>
    </xf>
    <xf numFmtId="0" fontId="41" fillId="3" borderId="1" xfId="0" applyFont="1" applyFill="1" applyBorder="1" applyAlignment="1">
      <alignment horizontal="center" vertical="top" wrapText="1"/>
    </xf>
    <xf numFmtId="0" fontId="40" fillId="3" borderId="10" xfId="0" applyFont="1" applyFill="1" applyBorder="1" applyAlignment="1">
      <alignment horizontal="left" vertical="top"/>
    </xf>
    <xf numFmtId="3" fontId="22" fillId="0" borderId="0" xfId="0" applyNumberFormat="1" applyFont="1" applyBorder="1" applyAlignment="1"/>
    <xf numFmtId="3" fontId="41" fillId="0" borderId="0" xfId="0" applyNumberFormat="1" applyFont="1" applyAlignment="1">
      <alignment horizontal="center" vertical="top" wrapText="1"/>
    </xf>
    <xf numFmtId="0" fontId="0" fillId="0" borderId="0" xfId="0" applyAlignment="1">
      <alignment horizontal="left" vertical="top"/>
    </xf>
    <xf numFmtId="0" fontId="21" fillId="0" borderId="0" xfId="0" applyFont="1" applyFill="1"/>
    <xf numFmtId="0" fontId="27" fillId="0" borderId="0" xfId="0" applyFont="1" applyFill="1"/>
    <xf numFmtId="0" fontId="28" fillId="0" borderId="0" xfId="0" applyFont="1" applyFill="1" applyBorder="1" applyAlignment="1">
      <alignment horizontal="right"/>
    </xf>
    <xf numFmtId="3" fontId="27" fillId="0" borderId="0" xfId="0" applyNumberFormat="1" applyFont="1" applyFill="1"/>
    <xf numFmtId="0" fontId="32" fillId="0" borderId="0" xfId="0" applyFont="1" applyFill="1" applyBorder="1" applyAlignment="1">
      <alignment horizontal="left"/>
    </xf>
    <xf numFmtId="0" fontId="24" fillId="0" borderId="9" xfId="0" applyFont="1" applyFill="1" applyBorder="1" applyAlignment="1"/>
    <xf numFmtId="3" fontId="24" fillId="0" borderId="15" xfId="0" applyNumberFormat="1" applyFont="1" applyFill="1" applyBorder="1" applyAlignment="1">
      <alignment horizontal="right"/>
    </xf>
    <xf numFmtId="3" fontId="24" fillId="0" borderId="8" xfId="0" applyNumberFormat="1" applyFont="1" applyFill="1" applyBorder="1" applyAlignment="1">
      <alignment horizontal="right"/>
    </xf>
    <xf numFmtId="3" fontId="24" fillId="0" borderId="14" xfId="0" applyNumberFormat="1" applyFont="1" applyFill="1" applyBorder="1" applyAlignment="1">
      <alignment horizontal="right"/>
    </xf>
    <xf numFmtId="0" fontId="42" fillId="0" borderId="1" xfId="0" applyFont="1" applyBorder="1" applyAlignment="1">
      <alignment horizontal="center" vertical="center" wrapText="1"/>
    </xf>
    <xf numFmtId="3" fontId="30" fillId="0" borderId="1" xfId="0" applyNumberFormat="1" applyFont="1" applyFill="1" applyBorder="1" applyAlignment="1"/>
    <xf numFmtId="3" fontId="30" fillId="0" borderId="1" xfId="0" applyNumberFormat="1" applyFont="1" applyFill="1" applyBorder="1" applyAlignment="1">
      <alignment horizontal="center"/>
    </xf>
    <xf numFmtId="3" fontId="30" fillId="0" borderId="1" xfId="0" applyNumberFormat="1" applyFont="1" applyFill="1" applyBorder="1" applyAlignment="1">
      <alignment horizontal="right"/>
    </xf>
    <xf numFmtId="0" fontId="0" fillId="0" borderId="0" xfId="0" applyAlignment="1">
      <alignment horizontal="right" vertical="top"/>
    </xf>
    <xf numFmtId="3" fontId="0" fillId="0" borderId="0" xfId="0" applyNumberFormat="1" applyAlignment="1">
      <alignment horizontal="right" vertical="top"/>
    </xf>
    <xf numFmtId="3" fontId="28" fillId="0" borderId="8" xfId="0" applyNumberFormat="1" applyFont="1" applyFill="1" applyBorder="1" applyAlignment="1"/>
    <xf numFmtId="0" fontId="34" fillId="0" borderId="23" xfId="0" applyFont="1" applyFill="1" applyBorder="1" applyAlignment="1">
      <alignment vertical="center" wrapText="1"/>
    </xf>
    <xf numFmtId="0" fontId="41" fillId="4" borderId="10" xfId="0" applyFont="1" applyFill="1" applyBorder="1" applyAlignment="1">
      <alignment horizontal="left" vertical="top" wrapText="1"/>
    </xf>
    <xf numFmtId="0" fontId="41" fillId="4" borderId="1" xfId="0" applyFont="1" applyFill="1" applyBorder="1" applyAlignment="1">
      <alignment horizontal="center" vertical="top" wrapText="1"/>
    </xf>
    <xf numFmtId="0" fontId="40" fillId="4" borderId="10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horizontal="center" vertical="top" wrapText="1"/>
    </xf>
    <xf numFmtId="0" fontId="26" fillId="2" borderId="10" xfId="0" applyFont="1" applyFill="1" applyBorder="1" applyAlignment="1">
      <alignment horizontal="left" wrapText="1"/>
    </xf>
    <xf numFmtId="3" fontId="26" fillId="2" borderId="1" xfId="0" applyNumberFormat="1" applyFont="1" applyFill="1" applyBorder="1" applyAlignment="1">
      <alignment horizontal="center"/>
    </xf>
    <xf numFmtId="3" fontId="26" fillId="2" borderId="1" xfId="0" applyNumberFormat="1" applyFont="1" applyFill="1" applyBorder="1" applyAlignment="1">
      <alignment horizontal="center" wrapText="1"/>
    </xf>
    <xf numFmtId="3" fontId="26" fillId="2" borderId="11" xfId="0" applyNumberFormat="1" applyFont="1" applyFill="1" applyBorder="1" applyAlignment="1">
      <alignment horizontal="right"/>
    </xf>
    <xf numFmtId="0" fontId="26" fillId="2" borderId="12" xfId="0" applyFont="1" applyFill="1" applyBorder="1" applyAlignment="1">
      <alignment horizontal="left" wrapText="1"/>
    </xf>
    <xf numFmtId="3" fontId="26" fillId="2" borderId="2" xfId="0" applyNumberFormat="1" applyFont="1" applyFill="1" applyBorder="1" applyAlignment="1">
      <alignment horizontal="center" wrapText="1"/>
    </xf>
    <xf numFmtId="3" fontId="26" fillId="2" borderId="2" xfId="0" applyNumberFormat="1" applyFont="1" applyFill="1" applyBorder="1" applyAlignment="1">
      <alignment horizontal="center"/>
    </xf>
    <xf numFmtId="0" fontId="26" fillId="2" borderId="24" xfId="0" applyFont="1" applyFill="1" applyBorder="1" applyAlignment="1">
      <alignment horizontal="left" wrapText="1"/>
    </xf>
    <xf numFmtId="3" fontId="26" fillId="2" borderId="25" xfId="0" applyNumberFormat="1" applyFont="1" applyFill="1" applyBorder="1" applyAlignment="1">
      <alignment horizontal="center" wrapText="1"/>
    </xf>
    <xf numFmtId="3" fontId="26" fillId="2" borderId="25" xfId="0" applyNumberFormat="1" applyFont="1" applyFill="1" applyBorder="1" applyAlignment="1">
      <alignment horizontal="center"/>
    </xf>
    <xf numFmtId="3" fontId="26" fillId="2" borderId="26" xfId="0" applyNumberFormat="1" applyFont="1" applyFill="1" applyBorder="1" applyAlignment="1">
      <alignment horizontal="right"/>
    </xf>
    <xf numFmtId="0" fontId="26" fillId="2" borderId="1" xfId="0" applyFont="1" applyFill="1" applyBorder="1" applyAlignment="1">
      <alignment horizontal="left" wrapText="1"/>
    </xf>
    <xf numFmtId="3" fontId="44" fillId="2" borderId="1" xfId="0" applyNumberFormat="1" applyFont="1" applyFill="1" applyBorder="1" applyAlignment="1">
      <alignment horizontal="center" wrapText="1"/>
    </xf>
    <xf numFmtId="3" fontId="24" fillId="2" borderId="1" xfId="0" applyNumberFormat="1" applyFont="1" applyFill="1" applyBorder="1" applyAlignment="1">
      <alignment horizontal="right" wrapText="1"/>
    </xf>
    <xf numFmtId="0" fontId="26" fillId="2" borderId="10" xfId="0" applyFont="1" applyFill="1" applyBorder="1" applyAlignment="1">
      <alignment horizontal="left" vertical="center" wrapText="1"/>
    </xf>
    <xf numFmtId="0" fontId="26" fillId="2" borderId="6" xfId="0" applyFont="1" applyFill="1" applyBorder="1" applyAlignment="1">
      <alignment horizontal="center" vertical="center" wrapText="1"/>
    </xf>
    <xf numFmtId="3" fontId="26" fillId="2" borderId="1" xfId="0" applyNumberFormat="1" applyFont="1" applyFill="1" applyBorder="1" applyAlignment="1">
      <alignment horizontal="center" vertical="center"/>
    </xf>
    <xf numFmtId="3" fontId="26" fillId="2" borderId="4" xfId="0" applyNumberFormat="1" applyFont="1" applyFill="1" applyBorder="1" applyAlignment="1">
      <alignment horizontal="center" vertical="center"/>
    </xf>
    <xf numFmtId="0" fontId="26" fillId="2" borderId="12" xfId="0" applyFont="1" applyFill="1" applyBorder="1" applyAlignment="1">
      <alignment horizontal="left" vertical="center" wrapText="1"/>
    </xf>
    <xf numFmtId="0" fontId="26" fillId="2" borderId="29" xfId="0" applyFont="1" applyFill="1" applyBorder="1" applyAlignment="1">
      <alignment horizontal="center" vertical="center" wrapText="1"/>
    </xf>
    <xf numFmtId="3" fontId="26" fillId="2" borderId="2" xfId="0" applyNumberFormat="1" applyFont="1" applyFill="1" applyBorder="1" applyAlignment="1">
      <alignment horizontal="center" vertical="center"/>
    </xf>
    <xf numFmtId="3" fontId="26" fillId="2" borderId="21" xfId="0" applyNumberFormat="1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4" xfId="0" applyFont="1" applyFill="1" applyBorder="1" applyAlignment="1">
      <alignment horizontal="left" vertical="center" wrapText="1"/>
    </xf>
    <xf numFmtId="0" fontId="26" fillId="2" borderId="18" xfId="0" applyFont="1" applyFill="1" applyBorder="1" applyAlignment="1">
      <alignment horizontal="center" vertical="center" wrapText="1"/>
    </xf>
    <xf numFmtId="0" fontId="26" fillId="2" borderId="25" xfId="0" applyFont="1" applyFill="1" applyBorder="1" applyAlignment="1">
      <alignment horizontal="center" vertical="center" wrapText="1"/>
    </xf>
    <xf numFmtId="3" fontId="26" fillId="2" borderId="25" xfId="0" applyNumberFormat="1" applyFont="1" applyFill="1" applyBorder="1" applyAlignment="1">
      <alignment horizontal="center" vertical="center"/>
    </xf>
    <xf numFmtId="3" fontId="26" fillId="2" borderId="19" xfId="0" applyNumberFormat="1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left" vertical="center" wrapText="1"/>
    </xf>
    <xf numFmtId="0" fontId="34" fillId="4" borderId="1" xfId="0" applyFont="1" applyFill="1" applyBorder="1" applyAlignment="1">
      <alignment horizontal="center" vertical="center" wrapText="1"/>
    </xf>
    <xf numFmtId="3" fontId="34" fillId="4" borderId="1" xfId="0" applyNumberFormat="1" applyFont="1" applyFill="1" applyBorder="1" applyAlignment="1">
      <alignment horizontal="center" vertical="center"/>
    </xf>
    <xf numFmtId="3" fontId="43" fillId="4" borderId="4" xfId="0" applyNumberFormat="1" applyFont="1" applyFill="1" applyBorder="1" applyAlignment="1">
      <alignment horizontal="right" vertical="center" wrapText="1"/>
    </xf>
    <xf numFmtId="3" fontId="43" fillId="4" borderId="21" xfId="0" applyNumberFormat="1" applyFont="1" applyFill="1" applyBorder="1" applyAlignment="1">
      <alignment horizontal="right" vertical="center" wrapText="1"/>
    </xf>
    <xf numFmtId="0" fontId="47" fillId="0" borderId="0" xfId="0" applyFont="1" applyAlignment="1">
      <alignment horizontal="center" vertical="top" wrapText="1"/>
    </xf>
    <xf numFmtId="3" fontId="32" fillId="0" borderId="0" xfId="0" applyNumberFormat="1" applyFont="1" applyBorder="1" applyAlignment="1"/>
    <xf numFmtId="3" fontId="47" fillId="0" borderId="0" xfId="0" applyNumberFormat="1" applyFont="1" applyAlignment="1">
      <alignment horizontal="center" vertical="top" wrapText="1"/>
    </xf>
    <xf numFmtId="0" fontId="34" fillId="2" borderId="3" xfId="0" applyFont="1" applyFill="1" applyBorder="1" applyAlignment="1">
      <alignment horizontal="left" vertical="center" wrapText="1"/>
    </xf>
    <xf numFmtId="0" fontId="34" fillId="2" borderId="1" xfId="0" applyFont="1" applyFill="1" applyBorder="1" applyAlignment="1">
      <alignment horizontal="center" vertical="center" wrapText="1"/>
    </xf>
    <xf numFmtId="3" fontId="34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34" fillId="2" borderId="3" xfId="0" applyFont="1" applyFill="1" applyBorder="1" applyAlignment="1">
      <alignment horizontal="center" vertical="center" wrapText="1"/>
    </xf>
    <xf numFmtId="3" fontId="34" fillId="2" borderId="4" xfId="0" applyNumberFormat="1" applyFont="1" applyFill="1" applyBorder="1" applyAlignment="1">
      <alignment horizontal="right" vertical="center"/>
    </xf>
    <xf numFmtId="0" fontId="34" fillId="2" borderId="1" xfId="0" applyFont="1" applyFill="1" applyBorder="1" applyAlignment="1">
      <alignment horizontal="left" vertical="center" wrapText="1"/>
    </xf>
    <xf numFmtId="3" fontId="34" fillId="2" borderId="4" xfId="0" applyNumberFormat="1" applyFont="1" applyFill="1" applyBorder="1" applyAlignment="1">
      <alignment horizontal="right" vertical="center" wrapText="1"/>
    </xf>
    <xf numFmtId="0" fontId="34" fillId="2" borderId="1" xfId="0" applyNumberFormat="1" applyFont="1" applyFill="1" applyBorder="1" applyAlignment="1">
      <alignment horizontal="center" vertical="center" wrapText="1"/>
    </xf>
    <xf numFmtId="1" fontId="34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vertical="center" wrapText="1"/>
    </xf>
    <xf numFmtId="0" fontId="41" fillId="0" borderId="0" xfId="0" applyFont="1" applyAlignment="1">
      <alignment horizontal="left" vertical="top"/>
    </xf>
    <xf numFmtId="0" fontId="48" fillId="0" borderId="0" xfId="0" applyFont="1"/>
    <xf numFmtId="0" fontId="0" fillId="2" borderId="0" xfId="0" applyFill="1" applyAlignment="1">
      <alignment horizontal="left" vertical="top"/>
    </xf>
    <xf numFmtId="0" fontId="0" fillId="2" borderId="0" xfId="0" applyFill="1" applyAlignment="1">
      <alignment horizontal="right" vertical="top"/>
    </xf>
    <xf numFmtId="3" fontId="0" fillId="2" borderId="0" xfId="0" applyNumberFormat="1" applyFill="1" applyAlignment="1">
      <alignment horizontal="right" vertical="top"/>
    </xf>
    <xf numFmtId="0" fontId="0" fillId="2" borderId="10" xfId="0" applyFill="1" applyBorder="1" applyAlignment="1">
      <alignment horizontal="left" vertical="top"/>
    </xf>
    <xf numFmtId="0" fontId="0" fillId="2" borderId="1" xfId="0" applyFill="1" applyBorder="1" applyAlignment="1">
      <alignment horizontal="center" vertical="top"/>
    </xf>
    <xf numFmtId="3" fontId="0" fillId="2" borderId="4" xfId="0" applyNumberFormat="1" applyFill="1" applyBorder="1" applyAlignment="1">
      <alignment horizontal="right" vertical="top"/>
    </xf>
    <xf numFmtId="0" fontId="8" fillId="2" borderId="10" xfId="0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5" fillId="2" borderId="10" xfId="0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center" vertical="top"/>
    </xf>
    <xf numFmtId="0" fontId="4" fillId="2" borderId="10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center" vertical="top" wrapText="1"/>
    </xf>
    <xf numFmtId="3" fontId="26" fillId="2" borderId="4" xfId="0" applyNumberFormat="1" applyFont="1" applyFill="1" applyBorder="1" applyAlignment="1">
      <alignment horizontal="center" wrapText="1"/>
    </xf>
    <xf numFmtId="3" fontId="26" fillId="2" borderId="5" xfId="0" applyNumberFormat="1" applyFont="1" applyFill="1" applyBorder="1" applyAlignment="1">
      <alignment horizontal="center" wrapText="1"/>
    </xf>
    <xf numFmtId="3" fontId="26" fillId="2" borderId="6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top" wrapText="1"/>
    </xf>
    <xf numFmtId="3" fontId="41" fillId="0" borderId="34" xfId="0" applyNumberFormat="1" applyFont="1" applyBorder="1" applyAlignment="1">
      <alignment horizontal="right" vertical="top" wrapText="1"/>
    </xf>
    <xf numFmtId="3" fontId="26" fillId="2" borderId="1" xfId="0" applyNumberFormat="1" applyFont="1" applyFill="1" applyBorder="1" applyAlignment="1">
      <alignment horizontal="center" wrapText="1"/>
    </xf>
    <xf numFmtId="0" fontId="26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2" fillId="2" borderId="10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left" vertical="top"/>
    </xf>
    <xf numFmtId="3" fontId="0" fillId="2" borderId="11" xfId="0" applyNumberFormat="1" applyFill="1" applyBorder="1" applyAlignment="1">
      <alignment horizontal="right" vertical="top"/>
    </xf>
    <xf numFmtId="3" fontId="41" fillId="4" borderId="11" xfId="0" applyNumberFormat="1" applyFont="1" applyFill="1" applyBorder="1" applyAlignment="1">
      <alignment horizontal="right" vertical="top" wrapText="1"/>
    </xf>
    <xf numFmtId="0" fontId="2" fillId="2" borderId="10" xfId="0" applyFont="1" applyFill="1" applyBorder="1" applyAlignment="1">
      <alignment horizontal="left" vertical="top" wrapText="1"/>
    </xf>
    <xf numFmtId="3" fontId="2" fillId="2" borderId="11" xfId="0" applyNumberFormat="1" applyFont="1" applyFill="1" applyBorder="1" applyAlignment="1">
      <alignment horizontal="right" vertical="top" wrapText="1"/>
    </xf>
    <xf numFmtId="0" fontId="1" fillId="2" borderId="10" xfId="0" applyFont="1" applyFill="1" applyBorder="1" applyAlignment="1">
      <alignment horizontal="left" vertical="top" wrapText="1"/>
    </xf>
    <xf numFmtId="3" fontId="1" fillId="2" borderId="11" xfId="0" applyNumberFormat="1" applyFont="1" applyFill="1" applyBorder="1" applyAlignment="1">
      <alignment horizontal="right" vertical="top" wrapText="1"/>
    </xf>
    <xf numFmtId="3" fontId="45" fillId="2" borderId="11" xfId="0" applyNumberFormat="1" applyFont="1" applyFill="1" applyBorder="1" applyAlignment="1">
      <alignment horizontal="right" vertical="top"/>
    </xf>
    <xf numFmtId="3" fontId="5" fillId="2" borderId="11" xfId="0" applyNumberFormat="1" applyFont="1" applyFill="1" applyBorder="1" applyAlignment="1">
      <alignment horizontal="right" vertical="top" wrapText="1"/>
    </xf>
    <xf numFmtId="3" fontId="6" fillId="2" borderId="11" xfId="0" applyNumberFormat="1" applyFont="1" applyFill="1" applyBorder="1" applyAlignment="1">
      <alignment horizontal="right" vertical="top" wrapText="1"/>
    </xf>
    <xf numFmtId="3" fontId="3" fillId="2" borderId="11" xfId="0" applyNumberFormat="1" applyFont="1" applyFill="1" applyBorder="1" applyAlignment="1">
      <alignment horizontal="right" vertical="top" wrapText="1"/>
    </xf>
    <xf numFmtId="3" fontId="41" fillId="3" borderId="11" xfId="0" applyNumberFormat="1" applyFont="1" applyFill="1" applyBorder="1" applyAlignment="1">
      <alignment horizontal="right" vertical="top" wrapText="1"/>
    </xf>
    <xf numFmtId="3" fontId="7" fillId="2" borderId="11" xfId="0" applyNumberFormat="1" applyFont="1" applyFill="1" applyBorder="1" applyAlignment="1">
      <alignment horizontal="right" vertical="top" wrapText="1"/>
    </xf>
    <xf numFmtId="3" fontId="4" fillId="2" borderId="11" xfId="0" applyNumberFormat="1" applyFont="1" applyFill="1" applyBorder="1" applyAlignment="1">
      <alignment horizontal="right" vertical="top" wrapText="1"/>
    </xf>
    <xf numFmtId="0" fontId="41" fillId="0" borderId="31" xfId="0" applyFont="1" applyBorder="1" applyAlignment="1">
      <alignment horizontal="center" vertical="top" wrapText="1"/>
    </xf>
    <xf numFmtId="0" fontId="41" fillId="0" borderId="32" xfId="0" applyFont="1" applyBorder="1" applyAlignment="1">
      <alignment horizontal="center" vertical="top" wrapText="1"/>
    </xf>
    <xf numFmtId="0" fontId="41" fillId="4" borderId="24" xfId="0" applyFont="1" applyFill="1" applyBorder="1" applyAlignment="1">
      <alignment horizontal="left" vertical="top" wrapText="1"/>
    </xf>
    <xf numFmtId="0" fontId="41" fillId="4" borderId="25" xfId="0" applyFont="1" applyFill="1" applyBorder="1" applyAlignment="1">
      <alignment horizontal="center" vertical="top" wrapText="1"/>
    </xf>
    <xf numFmtId="3" fontId="41" fillId="4" borderId="26" xfId="0" applyNumberFormat="1" applyFont="1" applyFill="1" applyBorder="1" applyAlignment="1">
      <alignment horizontal="right" vertical="top" wrapText="1"/>
    </xf>
    <xf numFmtId="3" fontId="26" fillId="2" borderId="1" xfId="0" applyNumberFormat="1" applyFont="1" applyFill="1" applyBorder="1" applyAlignment="1">
      <alignment horizontal="center" wrapText="1"/>
    </xf>
    <xf numFmtId="3" fontId="0" fillId="2" borderId="0" xfId="0" applyNumberFormat="1" applyFill="1" applyBorder="1" applyAlignment="1">
      <alignment horizontal="right" vertical="top"/>
    </xf>
    <xf numFmtId="0" fontId="41" fillId="2" borderId="0" xfId="0" applyFont="1" applyFill="1" applyAlignment="1">
      <alignment horizontal="center" vertical="top" wrapText="1"/>
    </xf>
    <xf numFmtId="0" fontId="50" fillId="0" borderId="10" xfId="0" applyFont="1" applyFill="1" applyBorder="1" applyAlignment="1">
      <alignment horizontal="center" vertical="center" wrapText="1"/>
    </xf>
    <xf numFmtId="0" fontId="50" fillId="0" borderId="24" xfId="0" applyFont="1" applyFill="1" applyBorder="1" applyAlignment="1">
      <alignment horizontal="center" vertical="center" wrapText="1"/>
    </xf>
    <xf numFmtId="3" fontId="38" fillId="2" borderId="1" xfId="0" applyNumberFormat="1" applyFont="1" applyFill="1" applyBorder="1" applyAlignment="1">
      <alignment horizontal="right" wrapText="1"/>
    </xf>
    <xf numFmtId="3" fontId="46" fillId="2" borderId="0" xfId="0" applyNumberFormat="1" applyFont="1" applyFill="1" applyBorder="1" applyAlignment="1">
      <alignment vertical="top"/>
    </xf>
    <xf numFmtId="0" fontId="47" fillId="0" borderId="0" xfId="0" applyFont="1" applyBorder="1" applyAlignment="1">
      <alignment horizontal="center" vertical="top" wrapText="1"/>
    </xf>
    <xf numFmtId="3" fontId="46" fillId="0" borderId="0" xfId="0" applyNumberFormat="1" applyFont="1" applyBorder="1" applyAlignment="1">
      <alignment vertical="top"/>
    </xf>
    <xf numFmtId="3" fontId="47" fillId="0" borderId="0" xfId="0" applyNumberFormat="1" applyFont="1" applyBorder="1" applyAlignment="1">
      <alignment horizontal="center" vertical="top" wrapText="1"/>
    </xf>
    <xf numFmtId="3" fontId="46" fillId="2" borderId="0" xfId="0" applyNumberFormat="1" applyFont="1" applyFill="1" applyBorder="1" applyAlignment="1">
      <alignment vertical="top" wrapText="1"/>
    </xf>
    <xf numFmtId="0" fontId="25" fillId="2" borderId="1" xfId="0" applyFont="1" applyFill="1" applyBorder="1" applyAlignment="1">
      <alignment horizontal="center" vertical="top"/>
    </xf>
    <xf numFmtId="0" fontId="28" fillId="0" borderId="18" xfId="0" applyFont="1" applyBorder="1" applyAlignment="1">
      <alignment horizontal="center" vertical="top" wrapText="1"/>
    </xf>
    <xf numFmtId="0" fontId="28" fillId="0" borderId="25" xfId="0" applyFont="1" applyBorder="1" applyAlignment="1">
      <alignment horizontal="center" vertical="top" wrapText="1"/>
    </xf>
    <xf numFmtId="3" fontId="26" fillId="2" borderId="11" xfId="0" applyNumberFormat="1" applyFont="1" applyFill="1" applyBorder="1" applyAlignment="1">
      <alignment horizontal="right" vertical="center"/>
    </xf>
    <xf numFmtId="3" fontId="26" fillId="2" borderId="42" xfId="0" applyNumberFormat="1" applyFont="1" applyFill="1" applyBorder="1" applyAlignment="1">
      <alignment horizontal="right" vertical="center"/>
    </xf>
    <xf numFmtId="3" fontId="26" fillId="2" borderId="26" xfId="0" applyNumberFormat="1" applyFont="1" applyFill="1" applyBorder="1" applyAlignment="1">
      <alignment horizontal="right" vertical="center"/>
    </xf>
    <xf numFmtId="0" fontId="41" fillId="2" borderId="0" xfId="0" applyFont="1" applyFill="1" applyBorder="1" applyAlignment="1">
      <alignment horizontal="center" vertical="top" wrapText="1"/>
    </xf>
    <xf numFmtId="3" fontId="45" fillId="2" borderId="0" xfId="0" applyNumberFormat="1" applyFont="1" applyFill="1" applyBorder="1" applyAlignment="1">
      <alignment horizontal="right" vertical="top"/>
    </xf>
    <xf numFmtId="166" fontId="41" fillId="2" borderId="0" xfId="0" applyNumberFormat="1" applyFont="1" applyFill="1" applyAlignment="1">
      <alignment horizontal="center" vertical="top" wrapText="1"/>
    </xf>
    <xf numFmtId="3" fontId="41" fillId="2" borderId="0" xfId="0" applyNumberFormat="1" applyFont="1" applyFill="1" applyAlignment="1">
      <alignment horizontal="center" vertical="top" wrapText="1"/>
    </xf>
    <xf numFmtId="0" fontId="51" fillId="2" borderId="10" xfId="0" applyFont="1" applyFill="1" applyBorder="1" applyAlignment="1"/>
    <xf numFmtId="0" fontId="50" fillId="2" borderId="24" xfId="0" applyFont="1" applyFill="1" applyBorder="1" applyAlignment="1"/>
    <xf numFmtId="0" fontId="53" fillId="2" borderId="10" xfId="0" applyFont="1" applyFill="1" applyBorder="1" applyAlignment="1">
      <alignment horizontal="left" vertical="top"/>
    </xf>
    <xf numFmtId="0" fontId="53" fillId="2" borderId="1" xfId="0" applyFont="1" applyFill="1" applyBorder="1" applyAlignment="1">
      <alignment horizontal="center" vertical="top" wrapText="1"/>
    </xf>
    <xf numFmtId="3" fontId="53" fillId="2" borderId="11" xfId="0" applyNumberFormat="1" applyFont="1" applyFill="1" applyBorder="1" applyAlignment="1">
      <alignment horizontal="right" vertical="top" wrapText="1"/>
    </xf>
    <xf numFmtId="0" fontId="52" fillId="2" borderId="10" xfId="0" applyFont="1" applyFill="1" applyBorder="1" applyAlignment="1"/>
    <xf numFmtId="0" fontId="52" fillId="0" borderId="0" xfId="0" applyFont="1" applyFill="1"/>
    <xf numFmtId="3" fontId="52" fillId="2" borderId="13" xfId="0" applyNumberFormat="1" applyFont="1" applyFill="1" applyBorder="1" applyAlignment="1">
      <alignment horizontal="center"/>
    </xf>
    <xf numFmtId="3" fontId="50" fillId="2" borderId="24" xfId="0" applyNumberFormat="1" applyFont="1" applyFill="1" applyBorder="1" applyAlignment="1">
      <alignment horizontal="center"/>
    </xf>
    <xf numFmtId="0" fontId="50" fillId="5" borderId="25" xfId="0" applyFont="1" applyFill="1" applyBorder="1" applyAlignment="1">
      <alignment horizontal="center" vertical="center" wrapText="1"/>
    </xf>
    <xf numFmtId="3" fontId="51" fillId="5" borderId="1" xfId="0" applyNumberFormat="1" applyFont="1" applyFill="1" applyBorder="1" applyAlignment="1">
      <alignment horizontal="center"/>
    </xf>
    <xf numFmtId="3" fontId="52" fillId="5" borderId="1" xfId="0" applyNumberFormat="1" applyFont="1" applyFill="1" applyBorder="1" applyAlignment="1">
      <alignment horizontal="center"/>
    </xf>
    <xf numFmtId="3" fontId="50" fillId="5" borderId="25" xfId="0" applyNumberFormat="1" applyFont="1" applyFill="1" applyBorder="1" applyAlignment="1">
      <alignment horizontal="center"/>
    </xf>
    <xf numFmtId="0" fontId="50" fillId="6" borderId="26" xfId="0" applyFont="1" applyFill="1" applyBorder="1" applyAlignment="1">
      <alignment horizontal="center" vertical="center" wrapText="1"/>
    </xf>
    <xf numFmtId="3" fontId="51" fillId="6" borderId="11" xfId="0" applyNumberFormat="1" applyFont="1" applyFill="1" applyBorder="1" applyAlignment="1">
      <alignment horizontal="center"/>
    </xf>
    <xf numFmtId="3" fontId="52" fillId="6" borderId="11" xfId="0" applyNumberFormat="1" applyFont="1" applyFill="1" applyBorder="1" applyAlignment="1">
      <alignment horizontal="center"/>
    </xf>
    <xf numFmtId="3" fontId="50" fillId="6" borderId="26" xfId="0" applyNumberFormat="1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right"/>
    </xf>
    <xf numFmtId="49" fontId="31" fillId="0" borderId="1" xfId="0" applyNumberFormat="1" applyFont="1" applyFill="1" applyBorder="1" applyAlignment="1">
      <alignment horizontal="center" vertical="center" wrapText="1"/>
    </xf>
    <xf numFmtId="49" fontId="36" fillId="0" borderId="1" xfId="0" applyNumberFormat="1" applyFont="1" applyFill="1" applyBorder="1" applyAlignment="1">
      <alignment horizontal="left" wrapText="1"/>
    </xf>
    <xf numFmtId="3" fontId="36" fillId="0" borderId="4" xfId="0" applyNumberFormat="1" applyFont="1" applyFill="1" applyBorder="1" applyAlignment="1">
      <alignment horizontal="right" wrapText="1"/>
    </xf>
    <xf numFmtId="0" fontId="36" fillId="0" borderId="1" xfId="0" applyFont="1" applyFill="1" applyBorder="1" applyAlignment="1">
      <alignment horizontal="left" wrapText="1"/>
    </xf>
    <xf numFmtId="0" fontId="31" fillId="0" borderId="1" xfId="0" applyFont="1" applyFill="1" applyBorder="1"/>
    <xf numFmtId="3" fontId="31" fillId="0" borderId="1" xfId="0" applyNumberFormat="1" applyFont="1" applyFill="1" applyBorder="1"/>
    <xf numFmtId="0" fontId="26" fillId="2" borderId="27" xfId="0" applyFont="1" applyFill="1" applyBorder="1" applyAlignment="1">
      <alignment horizontal="left" vertical="center" wrapText="1"/>
    </xf>
    <xf numFmtId="0" fontId="26" fillId="2" borderId="30" xfId="0" applyFont="1" applyFill="1" applyBorder="1" applyAlignment="1">
      <alignment horizontal="center" vertical="center" wrapText="1"/>
    </xf>
    <xf numFmtId="3" fontId="26" fillId="2" borderId="38" xfId="0" applyNumberFormat="1" applyFont="1" applyFill="1" applyBorder="1" applyAlignment="1">
      <alignment horizontal="center" vertical="center"/>
    </xf>
    <xf numFmtId="3" fontId="26" fillId="2" borderId="40" xfId="0" applyNumberFormat="1" applyFont="1" applyFill="1" applyBorder="1" applyAlignment="1">
      <alignment horizontal="center" vertical="center"/>
    </xf>
    <xf numFmtId="3" fontId="26" fillId="2" borderId="39" xfId="0" applyNumberFormat="1" applyFont="1" applyFill="1" applyBorder="1" applyAlignment="1">
      <alignment horizontal="right" vertical="center"/>
    </xf>
    <xf numFmtId="3" fontId="30" fillId="2" borderId="1" xfId="0" applyNumberFormat="1" applyFont="1" applyFill="1" applyBorder="1" applyAlignment="1">
      <alignment horizontal="left" vertical="center"/>
    </xf>
    <xf numFmtId="3" fontId="30" fillId="2" borderId="1" xfId="0" applyNumberFormat="1" applyFont="1" applyFill="1" applyBorder="1" applyAlignment="1">
      <alignment horizontal="center" vertical="center"/>
    </xf>
    <xf numFmtId="1" fontId="30" fillId="2" borderId="1" xfId="0" applyNumberFormat="1" applyFont="1" applyFill="1" applyBorder="1" applyAlignment="1">
      <alignment horizontal="center" vertical="center" wrapText="1"/>
    </xf>
    <xf numFmtId="3" fontId="34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3" fontId="34" fillId="2" borderId="7" xfId="0" applyNumberFormat="1" applyFont="1" applyFill="1" applyBorder="1" applyAlignment="1">
      <alignment horizontal="right" vertical="center"/>
    </xf>
    <xf numFmtId="0" fontId="28" fillId="0" borderId="24" xfId="0" applyFont="1" applyFill="1" applyBorder="1" applyAlignment="1">
      <alignment horizontal="center" vertical="center" wrapText="1"/>
    </xf>
    <xf numFmtId="0" fontId="28" fillId="0" borderId="25" xfId="0" applyFont="1" applyFill="1" applyBorder="1" applyAlignment="1">
      <alignment horizontal="center" vertical="center" wrapText="1"/>
    </xf>
    <xf numFmtId="0" fontId="28" fillId="0" borderId="26" xfId="0" applyFont="1" applyBorder="1" applyAlignment="1">
      <alignment horizontal="center" vertical="center"/>
    </xf>
    <xf numFmtId="0" fontId="0" fillId="2" borderId="13" xfId="0" applyFill="1" applyBorder="1" applyAlignment="1">
      <alignment horizontal="left" vertical="top"/>
    </xf>
    <xf numFmtId="0" fontId="0" fillId="2" borderId="3" xfId="0" applyFill="1" applyBorder="1" applyAlignment="1">
      <alignment horizontal="center" vertical="top"/>
    </xf>
    <xf numFmtId="3" fontId="0" fillId="2" borderId="39" xfId="0" applyNumberFormat="1" applyFill="1" applyBorder="1" applyAlignment="1">
      <alignment horizontal="right" vertical="top"/>
    </xf>
    <xf numFmtId="0" fontId="41" fillId="0" borderId="1" xfId="0" applyFont="1" applyBorder="1" applyAlignment="1">
      <alignment horizontal="center" vertical="top" wrapText="1"/>
    </xf>
    <xf numFmtId="0" fontId="41" fillId="0" borderId="1" xfId="0" applyFont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wrapText="1"/>
    </xf>
    <xf numFmtId="3" fontId="26" fillId="2" borderId="3" xfId="0" applyNumberFormat="1" applyFont="1" applyFill="1" applyBorder="1" applyAlignment="1">
      <alignment horizontal="center"/>
    </xf>
    <xf numFmtId="3" fontId="26" fillId="2" borderId="3" xfId="0" applyNumberFormat="1" applyFont="1" applyFill="1" applyBorder="1" applyAlignment="1">
      <alignment horizontal="center" wrapText="1"/>
    </xf>
    <xf numFmtId="3" fontId="26" fillId="2" borderId="7" xfId="0" applyNumberFormat="1" applyFont="1" applyFill="1" applyBorder="1" applyAlignment="1">
      <alignment horizontal="center" wrapText="1"/>
    </xf>
    <xf numFmtId="3" fontId="26" fillId="2" borderId="39" xfId="0" applyNumberFormat="1" applyFont="1" applyFill="1" applyBorder="1" applyAlignment="1">
      <alignment horizontal="right"/>
    </xf>
    <xf numFmtId="0" fontId="38" fillId="0" borderId="27" xfId="0" applyFont="1" applyFill="1" applyBorder="1" applyAlignment="1">
      <alignment horizontal="left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0" fontId="30" fillId="0" borderId="1" xfId="0" applyNumberFormat="1" applyFont="1" applyFill="1" applyBorder="1" applyAlignment="1">
      <alignment horizontal="center" vertical="center" wrapText="1"/>
    </xf>
    <xf numFmtId="3" fontId="24" fillId="0" borderId="9" xfId="0" applyNumberFormat="1" applyFont="1" applyFill="1" applyBorder="1" applyAlignment="1">
      <alignment horizontal="right"/>
    </xf>
    <xf numFmtId="0" fontId="38" fillId="0" borderId="1" xfId="0" applyFont="1" applyFill="1" applyBorder="1" applyAlignment="1">
      <alignment vertical="center" wrapText="1"/>
    </xf>
    <xf numFmtId="0" fontId="32" fillId="0" borderId="0" xfId="0" applyFont="1" applyAlignment="1">
      <alignment horizontal="center" vertical="top" wrapText="1"/>
    </xf>
    <xf numFmtId="0" fontId="32" fillId="0" borderId="1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top" wrapText="1"/>
    </xf>
    <xf numFmtId="0" fontId="37" fillId="2" borderId="13" xfId="0" applyFont="1" applyFill="1" applyBorder="1" applyAlignment="1">
      <alignment horizontal="left" vertical="top"/>
    </xf>
    <xf numFmtId="0" fontId="37" fillId="2" borderId="3" xfId="0" applyFont="1" applyFill="1" applyBorder="1" applyAlignment="1">
      <alignment horizontal="center" vertical="top"/>
    </xf>
    <xf numFmtId="3" fontId="37" fillId="2" borderId="7" xfId="0" applyNumberFormat="1" applyFont="1" applyFill="1" applyBorder="1" applyAlignment="1">
      <alignment horizontal="right" vertical="top"/>
    </xf>
    <xf numFmtId="0" fontId="37" fillId="0" borderId="0" xfId="0" applyFont="1" applyAlignment="1">
      <alignment horizontal="left" vertical="top"/>
    </xf>
    <xf numFmtId="3" fontId="37" fillId="0" borderId="0" xfId="0" applyNumberFormat="1" applyFont="1" applyAlignment="1">
      <alignment horizontal="right" vertical="top"/>
    </xf>
    <xf numFmtId="3" fontId="37" fillId="2" borderId="0" xfId="0" applyNumberFormat="1" applyFont="1" applyFill="1" applyBorder="1" applyAlignment="1">
      <alignment horizontal="right" vertical="top"/>
    </xf>
    <xf numFmtId="0" fontId="37" fillId="2" borderId="10" xfId="0" applyFont="1" applyFill="1" applyBorder="1" applyAlignment="1">
      <alignment horizontal="left" vertical="top"/>
    </xf>
    <xf numFmtId="0" fontId="37" fillId="2" borderId="1" xfId="0" applyFont="1" applyFill="1" applyBorder="1" applyAlignment="1">
      <alignment horizontal="center" vertical="top"/>
    </xf>
    <xf numFmtId="3" fontId="37" fillId="2" borderId="4" xfId="0" applyNumberFormat="1" applyFont="1" applyFill="1" applyBorder="1" applyAlignment="1">
      <alignment horizontal="right" vertical="top"/>
    </xf>
    <xf numFmtId="3" fontId="32" fillId="0" borderId="0" xfId="0" applyNumberFormat="1" applyFont="1" applyBorder="1" applyAlignment="1">
      <alignment horizontal="center" vertical="top" wrapText="1"/>
    </xf>
    <xf numFmtId="0" fontId="32" fillId="3" borderId="10" xfId="0" applyFont="1" applyFill="1" applyBorder="1" applyAlignment="1">
      <alignment horizontal="left" vertical="top"/>
    </xf>
    <xf numFmtId="0" fontId="32" fillId="3" borderId="1" xfId="0" applyFont="1" applyFill="1" applyBorder="1" applyAlignment="1">
      <alignment horizontal="center" vertical="top" wrapText="1"/>
    </xf>
    <xf numFmtId="3" fontId="32" fillId="3" borderId="4" xfId="0" applyNumberFormat="1" applyFont="1" applyFill="1" applyBorder="1" applyAlignment="1">
      <alignment horizontal="right" vertical="top" wrapText="1"/>
    </xf>
    <xf numFmtId="0" fontId="37" fillId="2" borderId="0" xfId="0" applyFont="1" applyFill="1" applyAlignment="1">
      <alignment horizontal="left" vertical="top"/>
    </xf>
    <xf numFmtId="0" fontId="37" fillId="2" borderId="0" xfId="0" applyFont="1" applyFill="1" applyAlignment="1">
      <alignment horizontal="right" vertical="top"/>
    </xf>
    <xf numFmtId="3" fontId="37" fillId="2" borderId="0" xfId="0" applyNumberFormat="1" applyFont="1" applyFill="1" applyAlignment="1">
      <alignment horizontal="right" vertical="top"/>
    </xf>
    <xf numFmtId="0" fontId="32" fillId="4" borderId="10" xfId="0" applyFont="1" applyFill="1" applyBorder="1" applyAlignment="1">
      <alignment horizontal="left" vertical="top"/>
    </xf>
    <xf numFmtId="0" fontId="32" fillId="4" borderId="1" xfId="0" applyFont="1" applyFill="1" applyBorder="1" applyAlignment="1">
      <alignment horizontal="center" vertical="top" wrapText="1"/>
    </xf>
    <xf numFmtId="3" fontId="32" fillId="4" borderId="4" xfId="0" applyNumberFormat="1" applyFont="1" applyFill="1" applyBorder="1" applyAlignment="1">
      <alignment horizontal="right" vertical="top" wrapText="1"/>
    </xf>
    <xf numFmtId="0" fontId="37" fillId="2" borderId="1" xfId="0" applyFont="1" applyFill="1" applyBorder="1" applyAlignment="1">
      <alignment horizontal="left" vertical="top"/>
    </xf>
    <xf numFmtId="3" fontId="37" fillId="2" borderId="1" xfId="0" applyNumberFormat="1" applyFont="1" applyFill="1" applyBorder="1" applyAlignment="1">
      <alignment horizontal="right" vertical="top"/>
    </xf>
    <xf numFmtId="3" fontId="32" fillId="0" borderId="0" xfId="0" applyNumberFormat="1" applyFont="1" applyAlignment="1">
      <alignment horizontal="center" vertical="top" wrapText="1"/>
    </xf>
    <xf numFmtId="0" fontId="32" fillId="4" borderId="10" xfId="0" applyFont="1" applyFill="1" applyBorder="1" applyAlignment="1">
      <alignment horizontal="left" vertical="top" wrapText="1"/>
    </xf>
    <xf numFmtId="0" fontId="32" fillId="2" borderId="0" xfId="0" applyFont="1" applyFill="1" applyAlignment="1">
      <alignment horizontal="center" vertical="top" wrapText="1"/>
    </xf>
    <xf numFmtId="0" fontId="32" fillId="4" borderId="2" xfId="0" applyFont="1" applyFill="1" applyBorder="1" applyAlignment="1">
      <alignment horizontal="center" vertical="top" wrapText="1"/>
    </xf>
    <xf numFmtId="3" fontId="32" fillId="4" borderId="21" xfId="0" applyNumberFormat="1" applyFont="1" applyFill="1" applyBorder="1" applyAlignment="1">
      <alignment horizontal="right" vertical="top" wrapText="1"/>
    </xf>
    <xf numFmtId="0" fontId="32" fillId="0" borderId="24" xfId="0" applyFont="1" applyBorder="1" applyAlignment="1">
      <alignment horizontal="center" vertical="top" wrapText="1"/>
    </xf>
    <xf numFmtId="0" fontId="32" fillId="0" borderId="25" xfId="0" applyFont="1" applyBorder="1" applyAlignment="1">
      <alignment horizontal="center" vertical="top" wrapText="1"/>
    </xf>
    <xf numFmtId="3" fontId="32" fillId="0" borderId="19" xfId="0" applyNumberFormat="1" applyFont="1" applyBorder="1" applyAlignment="1">
      <alignment horizontal="right" vertical="top" wrapText="1"/>
    </xf>
    <xf numFmtId="0" fontId="32" fillId="0" borderId="1" xfId="0" applyFont="1" applyBorder="1" applyAlignment="1">
      <alignment horizontal="center" vertical="top" wrapText="1"/>
    </xf>
    <xf numFmtId="0" fontId="37" fillId="0" borderId="0" xfId="0" applyFont="1" applyAlignment="1">
      <alignment horizontal="right" vertical="top"/>
    </xf>
    <xf numFmtId="0" fontId="32" fillId="0" borderId="10" xfId="0" applyFont="1" applyFill="1" applyBorder="1" applyAlignment="1">
      <alignment horizontal="center" vertical="center" wrapText="1"/>
    </xf>
    <xf numFmtId="0" fontId="32" fillId="0" borderId="24" xfId="0" applyFont="1" applyFill="1" applyBorder="1" applyAlignment="1">
      <alignment horizontal="center" vertical="center" wrapText="1"/>
    </xf>
    <xf numFmtId="0" fontId="32" fillId="0" borderId="25" xfId="0" applyFont="1" applyFill="1" applyBorder="1" applyAlignment="1">
      <alignment horizontal="center" vertical="center" wrapText="1"/>
    </xf>
    <xf numFmtId="0" fontId="32" fillId="0" borderId="26" xfId="0" applyFont="1" applyFill="1" applyBorder="1" applyAlignment="1">
      <alignment horizontal="center" vertical="center" wrapText="1"/>
    </xf>
    <xf numFmtId="0" fontId="37" fillId="2" borderId="10" xfId="0" applyFont="1" applyFill="1" applyBorder="1" applyAlignment="1"/>
    <xf numFmtId="3" fontId="39" fillId="2" borderId="13" xfId="0" applyNumberFormat="1" applyFont="1" applyFill="1" applyBorder="1" applyAlignment="1"/>
    <xf numFmtId="3" fontId="37" fillId="2" borderId="3" xfId="0" applyNumberFormat="1" applyFont="1" applyFill="1" applyBorder="1" applyAlignment="1"/>
    <xf numFmtId="3" fontId="37" fillId="2" borderId="39" xfId="0" applyNumberFormat="1" applyFont="1" applyFill="1" applyBorder="1" applyAlignment="1"/>
    <xf numFmtId="0" fontId="25" fillId="2" borderId="13" xfId="0" applyFont="1" applyFill="1" applyBorder="1" applyAlignment="1">
      <alignment vertical="center"/>
    </xf>
    <xf numFmtId="0" fontId="25" fillId="2" borderId="3" xfId="0" applyFont="1" applyFill="1" applyBorder="1" applyAlignment="1">
      <alignment horizontal="center" vertical="center"/>
    </xf>
    <xf numFmtId="3" fontId="25" fillId="2" borderId="39" xfId="0" applyNumberFormat="1" applyFont="1" applyFill="1" applyBorder="1" applyAlignment="1">
      <alignment vertical="top"/>
    </xf>
    <xf numFmtId="0" fontId="25" fillId="2" borderId="10" xfId="0" applyFont="1" applyFill="1" applyBorder="1" applyAlignment="1">
      <alignment vertical="center"/>
    </xf>
    <xf numFmtId="0" fontId="25" fillId="2" borderId="1" xfId="0" applyFont="1" applyFill="1" applyBorder="1" applyAlignment="1">
      <alignment horizontal="center" vertical="center"/>
    </xf>
    <xf numFmtId="3" fontId="25" fillId="2" borderId="11" xfId="0" applyNumberFormat="1" applyFont="1" applyFill="1" applyBorder="1" applyAlignment="1">
      <alignment vertical="top"/>
    </xf>
    <xf numFmtId="0" fontId="28" fillId="4" borderId="13" xfId="0" applyFont="1" applyFill="1" applyBorder="1" applyAlignment="1">
      <alignment vertical="center"/>
    </xf>
    <xf numFmtId="0" fontId="28" fillId="4" borderId="1" xfId="0" applyFont="1" applyFill="1" applyBorder="1" applyAlignment="1">
      <alignment horizontal="center" vertical="center" wrapText="1"/>
    </xf>
    <xf numFmtId="3" fontId="28" fillId="4" borderId="11" xfId="0" applyNumberFormat="1" applyFont="1" applyFill="1" applyBorder="1" applyAlignment="1">
      <alignment vertical="top"/>
    </xf>
    <xf numFmtId="0" fontId="28" fillId="4" borderId="3" xfId="0" applyFont="1" applyFill="1" applyBorder="1" applyAlignment="1">
      <alignment horizontal="center" vertical="center" wrapText="1"/>
    </xf>
    <xf numFmtId="3" fontId="28" fillId="4" borderId="39" xfId="0" applyNumberFormat="1" applyFont="1" applyFill="1" applyBorder="1" applyAlignment="1">
      <alignment vertical="top"/>
    </xf>
    <xf numFmtId="0" fontId="25" fillId="2" borderId="3" xfId="0" applyFont="1" applyFill="1" applyBorder="1" applyAlignment="1">
      <alignment horizontal="center" vertical="center" wrapText="1"/>
    </xf>
    <xf numFmtId="0" fontId="28" fillId="4" borderId="28" xfId="0" applyFont="1" applyFill="1" applyBorder="1" applyAlignment="1">
      <alignment horizontal="center" vertical="top"/>
    </xf>
    <xf numFmtId="0" fontId="25" fillId="4" borderId="3" xfId="0" applyFont="1" applyFill="1" applyBorder="1" applyAlignment="1">
      <alignment horizontal="center" vertical="top"/>
    </xf>
    <xf numFmtId="0" fontId="25" fillId="2" borderId="1" xfId="0" applyFont="1" applyFill="1" applyBorder="1" applyAlignment="1">
      <alignment horizontal="center" vertical="top" wrapText="1"/>
    </xf>
    <xf numFmtId="3" fontId="25" fillId="2" borderId="11" xfId="0" applyNumberFormat="1" applyFont="1" applyFill="1" applyBorder="1" applyAlignment="1">
      <alignment vertical="top" wrapText="1"/>
    </xf>
    <xf numFmtId="0" fontId="28" fillId="4" borderId="6" xfId="0" applyFont="1" applyFill="1" applyBorder="1" applyAlignment="1">
      <alignment horizontal="center" vertical="top" wrapText="1"/>
    </xf>
    <xf numFmtId="0" fontId="28" fillId="4" borderId="1" xfId="0" applyFont="1" applyFill="1" applyBorder="1" applyAlignment="1">
      <alignment horizontal="center" vertical="top" wrapText="1"/>
    </xf>
    <xf numFmtId="3" fontId="28" fillId="4" borderId="11" xfId="0" applyNumberFormat="1" applyFont="1" applyFill="1" applyBorder="1" applyAlignment="1">
      <alignment vertical="top" wrapText="1"/>
    </xf>
    <xf numFmtId="0" fontId="28" fillId="4" borderId="3" xfId="0" applyFont="1" applyFill="1" applyBorder="1" applyAlignment="1">
      <alignment vertical="center"/>
    </xf>
    <xf numFmtId="3" fontId="28" fillId="4" borderId="39" xfId="0" applyNumberFormat="1" applyFont="1" applyFill="1" applyBorder="1" applyAlignment="1">
      <alignment vertical="center"/>
    </xf>
    <xf numFmtId="0" fontId="25" fillId="2" borderId="10" xfId="0" applyFont="1" applyFill="1" applyBorder="1" applyAlignment="1">
      <alignment horizontal="left" vertical="center"/>
    </xf>
    <xf numFmtId="0" fontId="28" fillId="4" borderId="10" xfId="0" applyFont="1" applyFill="1" applyBorder="1" applyAlignment="1">
      <alignment horizontal="left" vertical="center"/>
    </xf>
    <xf numFmtId="0" fontId="28" fillId="4" borderId="7" xfId="0" applyFont="1" applyFill="1" applyBorder="1" applyAlignment="1">
      <alignment horizontal="center" vertical="top" wrapText="1"/>
    </xf>
    <xf numFmtId="0" fontId="28" fillId="4" borderId="28" xfId="0" applyFont="1" applyFill="1" applyBorder="1" applyAlignment="1">
      <alignment horizontal="center" vertical="top" wrapText="1"/>
    </xf>
    <xf numFmtId="0" fontId="28" fillId="4" borderId="3" xfId="0" applyFont="1" applyFill="1" applyBorder="1" applyAlignment="1">
      <alignment horizontal="center" vertical="top" wrapText="1"/>
    </xf>
    <xf numFmtId="3" fontId="28" fillId="4" borderId="39" xfId="0" applyNumberFormat="1" applyFont="1" applyFill="1" applyBorder="1" applyAlignment="1">
      <alignment vertical="top" wrapText="1"/>
    </xf>
    <xf numFmtId="0" fontId="28" fillId="4" borderId="12" xfId="0" applyFont="1" applyFill="1" applyBorder="1" applyAlignment="1">
      <alignment horizontal="left" vertical="center"/>
    </xf>
    <xf numFmtId="0" fontId="28" fillId="4" borderId="40" xfId="0" applyFont="1" applyFill="1" applyBorder="1" applyAlignment="1">
      <alignment horizontal="center" vertical="top" wrapText="1"/>
    </xf>
    <xf numFmtId="0" fontId="28" fillId="4" borderId="30" xfId="0" applyFont="1" applyFill="1" applyBorder="1" applyAlignment="1">
      <alignment horizontal="center" vertical="top" wrapText="1"/>
    </xf>
    <xf numFmtId="3" fontId="28" fillId="0" borderId="19" xfId="0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center" vertical="top" wrapText="1"/>
    </xf>
    <xf numFmtId="49" fontId="38" fillId="2" borderId="37" xfId="0" applyNumberFormat="1" applyFont="1" applyFill="1" applyBorder="1" applyAlignment="1">
      <alignment horizontal="left" wrapText="1"/>
    </xf>
    <xf numFmtId="3" fontId="38" fillId="2" borderId="3" xfId="0" applyNumberFormat="1" applyFont="1" applyFill="1" applyBorder="1" applyAlignment="1">
      <alignment horizontal="right" wrapText="1"/>
    </xf>
    <xf numFmtId="49" fontId="30" fillId="2" borderId="1" xfId="0" applyNumberFormat="1" applyFont="1" applyFill="1" applyBorder="1" applyAlignment="1">
      <alignment horizontal="center" vertical="center" wrapText="1"/>
    </xf>
    <xf numFmtId="0" fontId="38" fillId="0" borderId="0" xfId="0" applyFont="1" applyFill="1"/>
    <xf numFmtId="3" fontId="38" fillId="0" borderId="39" xfId="0" applyNumberFormat="1" applyFont="1" applyFill="1" applyBorder="1" applyAlignment="1">
      <alignment horizontal="right"/>
    </xf>
    <xf numFmtId="3" fontId="38" fillId="0" borderId="11" xfId="0" applyNumberFormat="1" applyFont="1" applyFill="1" applyBorder="1" applyAlignment="1">
      <alignment horizontal="right"/>
    </xf>
    <xf numFmtId="0" fontId="38" fillId="0" borderId="8" xfId="0" applyFont="1" applyFill="1" applyBorder="1"/>
    <xf numFmtId="0" fontId="38" fillId="0" borderId="0" xfId="0" applyFont="1" applyFill="1" applyBorder="1"/>
    <xf numFmtId="3" fontId="38" fillId="0" borderId="0" xfId="0" applyNumberFormat="1" applyFont="1" applyFill="1"/>
    <xf numFmtId="0" fontId="56" fillId="0" borderId="0" xfId="0" applyFont="1" applyFill="1" applyAlignment="1">
      <alignment vertical="center"/>
    </xf>
    <xf numFmtId="0" fontId="57" fillId="0" borderId="0" xfId="0" applyFont="1" applyBorder="1" applyAlignment="1">
      <alignment horizontal="right"/>
    </xf>
    <xf numFmtId="0" fontId="58" fillId="0" borderId="0" xfId="0" applyFont="1" applyFill="1" applyAlignment="1">
      <alignment vertical="center"/>
    </xf>
    <xf numFmtId="0" fontId="59" fillId="0" borderId="1" xfId="0" applyFont="1" applyFill="1" applyBorder="1" applyAlignment="1">
      <alignment horizontal="center" vertical="center" wrapText="1"/>
    </xf>
    <xf numFmtId="0" fontId="60" fillId="0" borderId="1" xfId="0" applyFont="1" applyFill="1" applyBorder="1" applyAlignment="1">
      <alignment horizontal="left" vertical="center"/>
    </xf>
    <xf numFmtId="3" fontId="60" fillId="0" borderId="1" xfId="0" applyNumberFormat="1" applyFont="1" applyFill="1" applyBorder="1" applyAlignment="1">
      <alignment horizontal="center" vertical="center"/>
    </xf>
    <xf numFmtId="3" fontId="59" fillId="0" borderId="1" xfId="0" applyNumberFormat="1" applyFont="1" applyFill="1" applyBorder="1" applyAlignment="1">
      <alignment horizontal="right" vertical="center"/>
    </xf>
    <xf numFmtId="0" fontId="59" fillId="0" borderId="1" xfId="0" applyFont="1" applyFill="1" applyBorder="1" applyAlignment="1">
      <alignment vertical="center"/>
    </xf>
    <xf numFmtId="167" fontId="59" fillId="0" borderId="1" xfId="0" applyNumberFormat="1" applyFont="1" applyFill="1" applyBorder="1" applyAlignment="1">
      <alignment horizontal="center" vertical="center"/>
    </xf>
    <xf numFmtId="167" fontId="59" fillId="0" borderId="1" xfId="0" applyNumberFormat="1" applyFont="1" applyFill="1" applyBorder="1" applyAlignment="1">
      <alignment horizontal="right" vertical="center"/>
    </xf>
    <xf numFmtId="167" fontId="59" fillId="0" borderId="0" xfId="0" applyNumberFormat="1" applyFont="1" applyFill="1" applyBorder="1" applyAlignment="1">
      <alignment horizontal="center" vertical="center"/>
    </xf>
    <xf numFmtId="167" fontId="59" fillId="0" borderId="0" xfId="0" applyNumberFormat="1" applyFont="1" applyFill="1" applyBorder="1" applyAlignment="1">
      <alignment horizontal="right" vertical="center"/>
    </xf>
    <xf numFmtId="0" fontId="57" fillId="2" borderId="1" xfId="2" applyFont="1" applyFill="1" applyBorder="1" applyAlignment="1">
      <alignment horizontal="center" vertical="center" wrapText="1"/>
    </xf>
    <xf numFmtId="3" fontId="60" fillId="2" borderId="1" xfId="2" applyNumberFormat="1" applyFont="1" applyFill="1" applyBorder="1" applyAlignment="1">
      <alignment horizontal="left" vertical="center"/>
    </xf>
    <xf numFmtId="3" fontId="60" fillId="2" borderId="1" xfId="2" applyNumberFormat="1" applyFont="1" applyFill="1" applyBorder="1" applyAlignment="1">
      <alignment horizontal="center" vertical="center"/>
    </xf>
    <xf numFmtId="4" fontId="60" fillId="2" borderId="1" xfId="2" applyNumberFormat="1" applyFont="1" applyFill="1" applyBorder="1" applyAlignment="1">
      <alignment horizontal="center" vertical="center"/>
    </xf>
    <xf numFmtId="0" fontId="58" fillId="2" borderId="1" xfId="2" applyNumberFormat="1" applyFont="1" applyFill="1" applyBorder="1" applyAlignment="1">
      <alignment horizontal="center" vertical="center"/>
    </xf>
    <xf numFmtId="3" fontId="58" fillId="2" borderId="1" xfId="2" applyNumberFormat="1" applyFont="1" applyFill="1" applyBorder="1" applyAlignment="1">
      <alignment horizontal="right" vertical="center"/>
    </xf>
    <xf numFmtId="1" fontId="60" fillId="2" borderId="1" xfId="2" applyNumberFormat="1" applyFont="1" applyFill="1" applyBorder="1" applyAlignment="1">
      <alignment horizontal="center" vertical="center"/>
    </xf>
    <xf numFmtId="0" fontId="58" fillId="0" borderId="1" xfId="0" applyFont="1" applyBorder="1" applyAlignment="1">
      <alignment vertical="center"/>
    </xf>
    <xf numFmtId="3" fontId="61" fillId="2" borderId="1" xfId="2" applyNumberFormat="1" applyFont="1" applyFill="1" applyBorder="1" applyAlignment="1">
      <alignment vertical="center" wrapText="1"/>
    </xf>
    <xf numFmtId="3" fontId="59" fillId="2" borderId="1" xfId="2" applyNumberFormat="1" applyFont="1" applyFill="1" applyBorder="1" applyAlignment="1">
      <alignment vertical="center" wrapText="1"/>
    </xf>
    <xf numFmtId="0" fontId="57" fillId="0" borderId="0" xfId="0" applyFont="1" applyBorder="1" applyAlignment="1">
      <alignment horizontal="center" vertical="center" wrapText="1"/>
    </xf>
    <xf numFmtId="0" fontId="59" fillId="0" borderId="1" xfId="0" applyFont="1" applyFill="1" applyBorder="1" applyAlignment="1">
      <alignment horizontal="center" vertical="center" wrapText="1"/>
    </xf>
    <xf numFmtId="0" fontId="58" fillId="0" borderId="0" xfId="0" applyFont="1" applyBorder="1" applyAlignment="1">
      <alignment horizontal="left" vertical="center" wrapText="1"/>
    </xf>
    <xf numFmtId="0" fontId="57" fillId="2" borderId="0" xfId="0" applyFont="1" applyFill="1" applyBorder="1" applyAlignment="1">
      <alignment horizontal="center" vertical="center"/>
    </xf>
    <xf numFmtId="0" fontId="57" fillId="2" borderId="0" xfId="2" applyFont="1" applyFill="1" applyBorder="1" applyAlignment="1">
      <alignment horizontal="center" vertical="center" wrapText="1"/>
    </xf>
    <xf numFmtId="3" fontId="58" fillId="2" borderId="0" xfId="2" applyNumberFormat="1" applyFont="1" applyFill="1" applyBorder="1" applyAlignment="1">
      <alignment horizontal="right" vertical="center"/>
    </xf>
    <xf numFmtId="3" fontId="59" fillId="2" borderId="0" xfId="2" applyNumberFormat="1" applyFont="1" applyFill="1" applyBorder="1" applyAlignment="1">
      <alignment vertical="center" wrapText="1"/>
    </xf>
    <xf numFmtId="0" fontId="57" fillId="2" borderId="0" xfId="0" applyFont="1" applyFill="1" applyBorder="1" applyAlignment="1">
      <alignment horizontal="center" vertical="center" wrapText="1"/>
    </xf>
    <xf numFmtId="3" fontId="57" fillId="2" borderId="0" xfId="2" applyNumberFormat="1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30" fillId="2" borderId="6" xfId="0" applyFont="1" applyFill="1" applyBorder="1" applyAlignment="1">
      <alignment horizontal="center" vertical="center" wrapText="1"/>
    </xf>
    <xf numFmtId="3" fontId="30" fillId="2" borderId="2" xfId="0" applyNumberFormat="1" applyFont="1" applyFill="1" applyBorder="1" applyAlignment="1">
      <alignment horizontal="center" vertical="center"/>
    </xf>
    <xf numFmtId="3" fontId="30" fillId="2" borderId="3" xfId="0" applyNumberFormat="1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26" fillId="0" borderId="29" xfId="0" applyFont="1" applyFill="1" applyBorder="1" applyAlignment="1">
      <alignment horizontal="center" vertical="center" wrapText="1"/>
    </xf>
    <xf numFmtId="0" fontId="26" fillId="0" borderId="30" xfId="0" applyFont="1" applyFill="1" applyBorder="1" applyAlignment="1">
      <alignment horizontal="center" vertical="center" wrapText="1"/>
    </xf>
    <xf numFmtId="0" fontId="26" fillId="0" borderId="28" xfId="0" applyFont="1" applyFill="1" applyBorder="1" applyAlignment="1">
      <alignment horizontal="center" vertical="center" wrapText="1"/>
    </xf>
    <xf numFmtId="0" fontId="34" fillId="0" borderId="22" xfId="0" applyFont="1" applyFill="1" applyBorder="1" applyAlignment="1">
      <alignment horizontal="center" vertical="center" wrapText="1"/>
    </xf>
    <xf numFmtId="0" fontId="34" fillId="0" borderId="23" xfId="0" applyFont="1" applyFill="1" applyBorder="1" applyAlignment="1">
      <alignment horizontal="center" vertical="center" wrapText="1"/>
    </xf>
    <xf numFmtId="0" fontId="30" fillId="2" borderId="35" xfId="0" applyFont="1" applyFill="1" applyBorder="1" applyAlignment="1">
      <alignment horizontal="center" vertical="center" wrapText="1"/>
    </xf>
    <xf numFmtId="0" fontId="30" fillId="2" borderId="20" xfId="0" applyFont="1" applyFill="1" applyBorder="1" applyAlignment="1">
      <alignment horizontal="center" vertical="center" wrapText="1"/>
    </xf>
    <xf numFmtId="0" fontId="30" fillId="2" borderId="33" xfId="0" applyFont="1" applyFill="1" applyBorder="1" applyAlignment="1">
      <alignment horizontal="center" vertical="center" wrapText="1"/>
    </xf>
    <xf numFmtId="3" fontId="30" fillId="2" borderId="1" xfId="0" applyNumberFormat="1" applyFont="1" applyFill="1" applyBorder="1" applyAlignment="1">
      <alignment horizontal="left" vertical="center"/>
    </xf>
    <xf numFmtId="3" fontId="30" fillId="2" borderId="1" xfId="0" applyNumberFormat="1" applyFont="1" applyFill="1" applyBorder="1" applyAlignment="1">
      <alignment horizontal="center" vertical="center" wrapText="1"/>
    </xf>
    <xf numFmtId="3" fontId="30" fillId="2" borderId="1" xfId="0" applyNumberFormat="1" applyFont="1" applyFill="1" applyBorder="1" applyAlignment="1">
      <alignment horizontal="center" vertical="center"/>
    </xf>
    <xf numFmtId="0" fontId="41" fillId="0" borderId="22" xfId="0" applyFont="1" applyBorder="1" applyAlignment="1">
      <alignment horizontal="center" vertical="center" textRotation="90" wrapText="1"/>
    </xf>
    <xf numFmtId="0" fontId="41" fillId="0" borderId="23" xfId="0" applyFont="1" applyBorder="1" applyAlignment="1">
      <alignment horizontal="center" vertical="center" textRotation="90" wrapText="1"/>
    </xf>
    <xf numFmtId="0" fontId="30" fillId="2" borderId="1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left"/>
    </xf>
    <xf numFmtId="3" fontId="26" fillId="2" borderId="1" xfId="0" applyNumberFormat="1" applyFont="1" applyFill="1" applyBorder="1" applyAlignment="1">
      <alignment horizontal="center" wrapText="1"/>
    </xf>
    <xf numFmtId="3" fontId="30" fillId="0" borderId="1" xfId="0" applyNumberFormat="1" applyFont="1" applyFill="1" applyBorder="1" applyAlignment="1">
      <alignment horizontal="center"/>
    </xf>
    <xf numFmtId="49" fontId="30" fillId="0" borderId="1" xfId="0" applyNumberFormat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left" vertical="center"/>
    </xf>
    <xf numFmtId="3" fontId="26" fillId="2" borderId="4" xfId="0" applyNumberFormat="1" applyFont="1" applyFill="1" applyBorder="1" applyAlignment="1">
      <alignment horizontal="center" wrapText="1"/>
    </xf>
    <xf numFmtId="3" fontId="26" fillId="2" borderId="5" xfId="0" applyNumberFormat="1" applyFont="1" applyFill="1" applyBorder="1" applyAlignment="1">
      <alignment horizontal="center" wrapText="1"/>
    </xf>
    <xf numFmtId="3" fontId="26" fillId="2" borderId="6" xfId="0" applyNumberFormat="1" applyFont="1" applyFill="1" applyBorder="1" applyAlignment="1">
      <alignment horizontal="center" wrapText="1"/>
    </xf>
    <xf numFmtId="0" fontId="38" fillId="0" borderId="12" xfId="0" applyFont="1" applyFill="1" applyBorder="1" applyAlignment="1">
      <alignment horizontal="center" vertical="center" wrapText="1"/>
    </xf>
    <xf numFmtId="0" fontId="38" fillId="0" borderId="27" xfId="0" applyFont="1" applyFill="1" applyBorder="1" applyAlignment="1">
      <alignment horizontal="center" vertical="center" wrapText="1"/>
    </xf>
    <xf numFmtId="0" fontId="38" fillId="0" borderId="13" xfId="0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0" fontId="38" fillId="0" borderId="29" xfId="0" applyFont="1" applyFill="1" applyBorder="1" applyAlignment="1">
      <alignment horizontal="center" vertical="center" textRotation="90" wrapText="1"/>
    </xf>
    <xf numFmtId="0" fontId="38" fillId="0" borderId="30" xfId="0" applyFont="1" applyFill="1" applyBorder="1" applyAlignment="1">
      <alignment horizontal="center" vertical="center" textRotation="90" wrapText="1"/>
    </xf>
    <xf numFmtId="0" fontId="38" fillId="0" borderId="28" xfId="0" applyFont="1" applyFill="1" applyBorder="1" applyAlignment="1">
      <alignment horizontal="center" vertical="center" textRotation="90" wrapText="1"/>
    </xf>
    <xf numFmtId="164" fontId="30" fillId="0" borderId="1" xfId="38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8" fillId="0" borderId="38" xfId="0" applyFont="1" applyBorder="1" applyAlignment="1">
      <alignment horizontal="center" vertical="center" textRotation="90" wrapText="1"/>
    </xf>
    <xf numFmtId="0" fontId="28" fillId="0" borderId="3" xfId="0" applyFont="1" applyBorder="1" applyAlignment="1">
      <alignment horizontal="center" vertical="center" textRotation="90" wrapText="1"/>
    </xf>
    <xf numFmtId="0" fontId="54" fillId="0" borderId="4" xfId="0" applyFont="1" applyFill="1" applyBorder="1" applyAlignment="1">
      <alignment horizontal="center" vertical="center"/>
    </xf>
    <xf numFmtId="0" fontId="54" fillId="0" borderId="5" xfId="0" applyFont="1" applyFill="1" applyBorder="1" applyAlignment="1">
      <alignment horizontal="center" vertical="center"/>
    </xf>
    <xf numFmtId="0" fontId="54" fillId="0" borderId="6" xfId="0" applyFont="1" applyFill="1" applyBorder="1" applyAlignment="1">
      <alignment horizontal="center" vertical="center"/>
    </xf>
    <xf numFmtId="0" fontId="55" fillId="0" borderId="43" xfId="0" applyFont="1" applyBorder="1" applyAlignment="1">
      <alignment horizontal="left" vertical="top" wrapText="1"/>
    </xf>
    <xf numFmtId="0" fontId="55" fillId="0" borderId="0" xfId="0" applyFont="1" applyAlignment="1">
      <alignment horizontal="left" vertical="top" wrapText="1"/>
    </xf>
    <xf numFmtId="0" fontId="28" fillId="0" borderId="21" xfId="0" applyFont="1" applyBorder="1" applyAlignment="1">
      <alignment horizontal="center" vertical="center"/>
    </xf>
    <xf numFmtId="0" fontId="28" fillId="0" borderId="44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8" fillId="0" borderId="45" xfId="0" applyFont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0" fontId="49" fillId="0" borderId="4" xfId="0" applyFont="1" applyFill="1" applyBorder="1" applyAlignment="1">
      <alignment horizontal="center" vertical="center"/>
    </xf>
    <xf numFmtId="0" fontId="49" fillId="0" borderId="5" xfId="0" applyFont="1" applyFill="1" applyBorder="1" applyAlignment="1">
      <alignment horizontal="center" vertical="center"/>
    </xf>
    <xf numFmtId="0" fontId="49" fillId="0" borderId="6" xfId="0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textRotation="90" wrapText="1"/>
    </xf>
    <xf numFmtId="0" fontId="24" fillId="0" borderId="38" xfId="0" applyFont="1" applyFill="1" applyBorder="1" applyAlignment="1">
      <alignment horizontal="center" vertical="center" textRotation="90" wrapText="1"/>
    </xf>
    <xf numFmtId="0" fontId="24" fillId="0" borderId="3" xfId="0" applyFont="1" applyFill="1" applyBorder="1" applyAlignment="1">
      <alignment horizontal="center" vertical="center" textRotation="90" wrapText="1"/>
    </xf>
    <xf numFmtId="0" fontId="30" fillId="0" borderId="2" xfId="0" applyFont="1" applyFill="1" applyBorder="1" applyAlignment="1">
      <alignment horizontal="center" vertical="center" textRotation="90" wrapText="1"/>
    </xf>
    <xf numFmtId="0" fontId="30" fillId="0" borderId="38" xfId="0" applyFont="1" applyFill="1" applyBorder="1" applyAlignment="1">
      <alignment horizontal="center" vertical="center" textRotation="90" wrapText="1"/>
    </xf>
    <xf numFmtId="0" fontId="30" fillId="0" borderId="3" xfId="0" applyFont="1" applyFill="1" applyBorder="1" applyAlignment="1">
      <alignment horizontal="center" vertical="center" textRotation="90" wrapText="1"/>
    </xf>
    <xf numFmtId="0" fontId="31" fillId="0" borderId="1" xfId="0" applyFont="1" applyFill="1" applyBorder="1" applyAlignment="1">
      <alignment horizontal="center" vertical="center" wrapText="1"/>
    </xf>
    <xf numFmtId="0" fontId="28" fillId="0" borderId="41" xfId="0" applyFont="1" applyBorder="1" applyAlignment="1">
      <alignment horizontal="center" vertical="center" textRotation="90" wrapText="1"/>
    </xf>
    <xf numFmtId="0" fontId="28" fillId="0" borderId="9" xfId="0" applyFont="1" applyBorder="1" applyAlignment="1">
      <alignment horizontal="center" vertical="top" wrapText="1"/>
    </xf>
    <xf numFmtId="0" fontId="28" fillId="0" borderId="15" xfId="0" applyFont="1" applyBorder="1" applyAlignment="1">
      <alignment horizontal="center" vertical="top" wrapText="1"/>
    </xf>
    <xf numFmtId="0" fontId="28" fillId="0" borderId="14" xfId="0" applyFont="1" applyBorder="1" applyAlignment="1">
      <alignment horizontal="center" vertical="top" wrapText="1"/>
    </xf>
    <xf numFmtId="0" fontId="28" fillId="4" borderId="7" xfId="0" applyFont="1" applyFill="1" applyBorder="1" applyAlignment="1">
      <alignment horizontal="center" vertical="top"/>
    </xf>
    <xf numFmtId="0" fontId="28" fillId="4" borderId="28" xfId="0" applyFont="1" applyFill="1" applyBorder="1" applyAlignment="1">
      <alignment horizontal="center" vertical="top"/>
    </xf>
    <xf numFmtId="0" fontId="28" fillId="4" borderId="4" xfId="0" applyFont="1" applyFill="1" applyBorder="1" applyAlignment="1">
      <alignment horizontal="center" vertical="top" wrapText="1"/>
    </xf>
    <xf numFmtId="0" fontId="28" fillId="4" borderId="6" xfId="0" applyFont="1" applyFill="1" applyBorder="1" applyAlignment="1">
      <alignment horizontal="center" vertical="top" wrapText="1"/>
    </xf>
    <xf numFmtId="0" fontId="31" fillId="0" borderId="4" xfId="0" applyFont="1" applyFill="1" applyBorder="1" applyAlignment="1">
      <alignment horizontal="center"/>
    </xf>
    <xf numFmtId="0" fontId="31" fillId="0" borderId="5" xfId="0" applyFont="1" applyFill="1" applyBorder="1" applyAlignment="1">
      <alignment horizontal="center"/>
    </xf>
    <xf numFmtId="0" fontId="31" fillId="0" borderId="6" xfId="0" applyFont="1" applyFill="1" applyBorder="1" applyAlignment="1">
      <alignment horizontal="center"/>
    </xf>
    <xf numFmtId="49" fontId="30" fillId="2" borderId="1" xfId="0" applyNumberFormat="1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textRotation="90" wrapText="1"/>
    </xf>
    <xf numFmtId="0" fontId="31" fillId="2" borderId="4" xfId="0" applyFont="1" applyFill="1" applyBorder="1" applyAlignment="1">
      <alignment horizontal="center" vertical="center" wrapText="1"/>
    </xf>
    <xf numFmtId="0" fontId="31" fillId="2" borderId="5" xfId="0" applyFont="1" applyFill="1" applyBorder="1" applyAlignment="1">
      <alignment horizontal="center" vertical="center" wrapText="1"/>
    </xf>
    <xf numFmtId="0" fontId="31" fillId="2" borderId="6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/>
    </xf>
    <xf numFmtId="0" fontId="59" fillId="0" borderId="1" xfId="0" applyFont="1" applyFill="1" applyBorder="1" applyAlignment="1">
      <alignment horizontal="center" vertical="center" wrapText="1"/>
    </xf>
    <xf numFmtId="0" fontId="58" fillId="0" borderId="0" xfId="0" applyFont="1" applyBorder="1" applyAlignment="1">
      <alignment horizontal="left" vertical="center" wrapText="1"/>
    </xf>
    <xf numFmtId="0" fontId="57" fillId="0" borderId="1" xfId="0" applyFont="1" applyBorder="1" applyAlignment="1">
      <alignment horizontal="center" vertical="center" wrapText="1"/>
    </xf>
    <xf numFmtId="3" fontId="57" fillId="0" borderId="1" xfId="0" applyNumberFormat="1" applyFont="1" applyBorder="1" applyAlignment="1">
      <alignment horizontal="center" vertical="center" wrapText="1"/>
    </xf>
    <xf numFmtId="3" fontId="57" fillId="2" borderId="1" xfId="2" applyNumberFormat="1" applyFont="1" applyFill="1" applyBorder="1" applyAlignment="1">
      <alignment horizontal="center" vertical="center" wrapText="1"/>
    </xf>
    <xf numFmtId="0" fontId="58" fillId="0" borderId="1" xfId="0" applyFont="1" applyBorder="1" applyAlignment="1">
      <alignment horizontal="left" vertical="center" wrapText="1"/>
    </xf>
    <xf numFmtId="0" fontId="57" fillId="2" borderId="1" xfId="0" applyFont="1" applyFill="1" applyBorder="1" applyAlignment="1">
      <alignment horizontal="center" vertical="center" wrapText="1"/>
    </xf>
    <xf numFmtId="0" fontId="57" fillId="2" borderId="1" xfId="2" applyFont="1" applyFill="1" applyBorder="1" applyAlignment="1">
      <alignment horizontal="center" vertical="center" wrapText="1"/>
    </xf>
    <xf numFmtId="3" fontId="57" fillId="2" borderId="1" xfId="2" applyNumberFormat="1" applyFont="1" applyFill="1" applyBorder="1" applyAlignment="1">
      <alignment horizontal="center" vertical="center"/>
    </xf>
    <xf numFmtId="0" fontId="58" fillId="0" borderId="4" xfId="0" applyFont="1" applyBorder="1" applyAlignment="1">
      <alignment horizontal="left" vertical="center" wrapText="1"/>
    </xf>
    <xf numFmtId="0" fontId="58" fillId="0" borderId="5" xfId="0" applyFont="1" applyBorder="1" applyAlignment="1">
      <alignment horizontal="left" vertical="center" wrapText="1"/>
    </xf>
    <xf numFmtId="0" fontId="58" fillId="0" borderId="6" xfId="0" applyFont="1" applyBorder="1" applyAlignment="1">
      <alignment horizontal="left" vertical="center" wrapText="1"/>
    </xf>
  </cellXfs>
  <cellStyles count="123">
    <cellStyle name="Normal" xfId="0" builtinId="0"/>
    <cellStyle name="Normal 2" xfId="2"/>
    <cellStyle name="Normal 5" xfId="3"/>
    <cellStyle name="Virgül 10" xfId="38"/>
    <cellStyle name="Virgül 10 2" xfId="39"/>
    <cellStyle name="Virgül 2" xfId="1"/>
    <cellStyle name="Virgül 2 10" xfId="28"/>
    <cellStyle name="Virgül 2 11" xfId="33"/>
    <cellStyle name="Virgül 2 2" xfId="4"/>
    <cellStyle name="Virgül 2 2 2" xfId="9"/>
    <cellStyle name="Virgül 2 2 2 2" xfId="40"/>
    <cellStyle name="Virgül 2 2 3" xfId="14"/>
    <cellStyle name="Virgül 2 2 3 2" xfId="41"/>
    <cellStyle name="Virgül 2 2 4" xfId="19"/>
    <cellStyle name="Virgül 2 2 5" xfId="24"/>
    <cellStyle name="Virgül 2 2 6" xfId="29"/>
    <cellStyle name="Virgül 2 2 7" xfId="34"/>
    <cellStyle name="Virgül 2 3" xfId="5"/>
    <cellStyle name="Virgül 2 3 2" xfId="10"/>
    <cellStyle name="Virgül 2 3 3" xfId="15"/>
    <cellStyle name="Virgül 2 3 4" xfId="20"/>
    <cellStyle name="Virgül 2 3 5" xfId="25"/>
    <cellStyle name="Virgül 2 3 6" xfId="30"/>
    <cellStyle name="Virgül 2 3 7" xfId="35"/>
    <cellStyle name="Virgül 2 4" xfId="6"/>
    <cellStyle name="Virgül 2 4 2" xfId="11"/>
    <cellStyle name="Virgül 2 4 2 2" xfId="42"/>
    <cellStyle name="Virgül 2 4 3" xfId="16"/>
    <cellStyle name="Virgül 2 4 3 2" xfId="43"/>
    <cellStyle name="Virgül 2 4 4" xfId="21"/>
    <cellStyle name="Virgül 2 4 5" xfId="26"/>
    <cellStyle name="Virgül 2 4 6" xfId="31"/>
    <cellStyle name="Virgül 2 4 7" xfId="36"/>
    <cellStyle name="Virgül 2 5" xfId="7"/>
    <cellStyle name="Virgül 2 5 2" xfId="12"/>
    <cellStyle name="Virgül 2 5 2 2" xfId="44"/>
    <cellStyle name="Virgül 2 5 3" xfId="17"/>
    <cellStyle name="Virgül 2 5 3 2" xfId="45"/>
    <cellStyle name="Virgül 2 5 4" xfId="22"/>
    <cellStyle name="Virgül 2 5 5" xfId="27"/>
    <cellStyle name="Virgül 2 5 6" xfId="32"/>
    <cellStyle name="Virgül 2 5 7" xfId="37"/>
    <cellStyle name="Virgül 2 6" xfId="8"/>
    <cellStyle name="Virgül 2 6 2" xfId="46"/>
    <cellStyle name="Virgül 2 7" xfId="13"/>
    <cellStyle name="Virgül 2 7 2" xfId="47"/>
    <cellStyle name="Virgül 2 8" xfId="18"/>
    <cellStyle name="Virgül 2 9" xfId="23"/>
    <cellStyle name="Virgül 3" xfId="48"/>
    <cellStyle name="Virgül 3 2" xfId="49"/>
    <cellStyle name="Virgül 3 2 2" xfId="50"/>
    <cellStyle name="Virgül 3 2 2 2" xfId="51"/>
    <cellStyle name="Virgül 3 2 3" xfId="52"/>
    <cellStyle name="Virgül 3 2 3 2" xfId="53"/>
    <cellStyle name="Virgül 3 2 4" xfId="54"/>
    <cellStyle name="Virgül 3 3" xfId="55"/>
    <cellStyle name="Virgül 3 3 2" xfId="56"/>
    <cellStyle name="Virgül 3 3 3" xfId="57"/>
    <cellStyle name="Virgül 3 4" xfId="58"/>
    <cellStyle name="Virgül 3 4 2" xfId="59"/>
    <cellStyle name="Virgül 3 4 2 2" xfId="60"/>
    <cellStyle name="Virgül 3 4 3" xfId="61"/>
    <cellStyle name="Virgül 3 4 3 2" xfId="62"/>
    <cellStyle name="Virgül 3 4 4" xfId="63"/>
    <cellStyle name="Virgül 3 5" xfId="64"/>
    <cellStyle name="Virgül 3 5 2" xfId="65"/>
    <cellStyle name="Virgül 3 5 2 2" xfId="66"/>
    <cellStyle name="Virgül 3 5 3" xfId="67"/>
    <cellStyle name="Virgül 3 5 3 2" xfId="68"/>
    <cellStyle name="Virgül 3 5 4" xfId="69"/>
    <cellStyle name="Virgül 3 6" xfId="70"/>
    <cellStyle name="Virgül 3 6 2" xfId="71"/>
    <cellStyle name="Virgül 3 7" xfId="72"/>
    <cellStyle name="Virgül 3 7 2" xfId="73"/>
    <cellStyle name="Virgül 4" xfId="74"/>
    <cellStyle name="Virgül 4 2" xfId="75"/>
    <cellStyle name="Virgül 4 2 2" xfId="76"/>
    <cellStyle name="Virgül 4 2 2 2" xfId="77"/>
    <cellStyle name="Virgül 4 2 3" xfId="78"/>
    <cellStyle name="Virgül 4 2 3 2" xfId="79"/>
    <cellStyle name="Virgül 4 2 4" xfId="80"/>
    <cellStyle name="Virgül 4 3" xfId="81"/>
    <cellStyle name="Virgül 4 3 2" xfId="82"/>
    <cellStyle name="Virgül 4 3 3" xfId="83"/>
    <cellStyle name="Virgül 4 4" xfId="84"/>
    <cellStyle name="Virgül 4 4 2" xfId="85"/>
    <cellStyle name="Virgül 4 4 2 2" xfId="86"/>
    <cellStyle name="Virgül 4 4 3" xfId="87"/>
    <cellStyle name="Virgül 4 4 3 2" xfId="88"/>
    <cellStyle name="Virgül 4 4 4" xfId="89"/>
    <cellStyle name="Virgül 4 5" xfId="90"/>
    <cellStyle name="Virgül 4 5 2" xfId="91"/>
    <cellStyle name="Virgül 4 5 2 2" xfId="92"/>
    <cellStyle name="Virgül 4 5 3" xfId="93"/>
    <cellStyle name="Virgül 4 5 3 2" xfId="94"/>
    <cellStyle name="Virgül 4 5 4" xfId="95"/>
    <cellStyle name="Virgül 4 6" xfId="96"/>
    <cellStyle name="Virgül 4 6 2" xfId="97"/>
    <cellStyle name="Virgül 4 7" xfId="98"/>
    <cellStyle name="Virgül 4 7 2" xfId="99"/>
    <cellStyle name="Virgül 5" xfId="100"/>
    <cellStyle name="Virgül 5 2" xfId="101"/>
    <cellStyle name="Virgül 5 2 2" xfId="102"/>
    <cellStyle name="Virgül 5 3" xfId="103"/>
    <cellStyle name="Virgül 5 3 2" xfId="104"/>
    <cellStyle name="Virgül 5 4" xfId="105"/>
    <cellStyle name="Virgül 6" xfId="106"/>
    <cellStyle name="Virgül 6 2" xfId="107"/>
    <cellStyle name="Virgül 6 3" xfId="108"/>
    <cellStyle name="Virgül 7" xfId="109"/>
    <cellStyle name="Virgül 7 2" xfId="110"/>
    <cellStyle name="Virgül 7 2 2" xfId="111"/>
    <cellStyle name="Virgül 7 3" xfId="112"/>
    <cellStyle name="Virgül 7 3 2" xfId="113"/>
    <cellStyle name="Virgül 7 4" xfId="114"/>
    <cellStyle name="Virgül 8" xfId="115"/>
    <cellStyle name="Virgül 8 2" xfId="116"/>
    <cellStyle name="Virgül 8 2 2" xfId="117"/>
    <cellStyle name="Virgül 8 3" xfId="118"/>
    <cellStyle name="Virgül 8 3 2" xfId="119"/>
    <cellStyle name="Virgül 8 4" xfId="120"/>
    <cellStyle name="Virgül 9" xfId="121"/>
    <cellStyle name="Virgül 9 2" xfId="122"/>
  </cellStyles>
  <dxfs count="0"/>
  <tableStyles count="0" defaultTableStyle="TableStyleMedium2" defaultPivotStyle="PivotStyleMedium9"/>
  <colors>
    <mruColors>
      <color rgb="FF808000"/>
      <color rgb="FFFFFF99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50"/>
  <sheetViews>
    <sheetView topLeftCell="A22" zoomScale="60" zoomScaleNormal="60" workbookViewId="0">
      <selection activeCell="J11" sqref="J11"/>
    </sheetView>
  </sheetViews>
  <sheetFormatPr defaultRowHeight="15" x14ac:dyDescent="0.25"/>
  <cols>
    <col min="1" max="1" width="35.140625" customWidth="1"/>
    <col min="2" max="2" width="28.28515625" customWidth="1"/>
    <col min="3" max="3" width="23.85546875" customWidth="1"/>
    <col min="4" max="4" width="22.85546875" customWidth="1"/>
    <col min="5" max="5" width="22.7109375" customWidth="1"/>
    <col min="6" max="6" width="21.85546875" customWidth="1"/>
    <col min="7" max="7" width="22" customWidth="1"/>
    <col min="8" max="8" width="25.42578125" customWidth="1"/>
    <col min="9" max="9" width="21.85546875" customWidth="1"/>
    <col min="10" max="10" width="29.7109375" customWidth="1"/>
  </cols>
  <sheetData>
    <row r="1" spans="1:8" ht="19.899999999999999" customHeight="1" x14ac:dyDescent="0.3">
      <c r="A1" s="3"/>
      <c r="B1" s="3"/>
      <c r="C1" s="3"/>
      <c r="D1" s="3"/>
      <c r="E1" s="3"/>
      <c r="F1" s="2"/>
      <c r="G1" s="2"/>
      <c r="H1" s="2" t="s">
        <v>14</v>
      </c>
    </row>
    <row r="2" spans="1:8" ht="43.9" customHeight="1" x14ac:dyDescent="0.25">
      <c r="A2" s="337" t="s">
        <v>485</v>
      </c>
      <c r="B2" s="338"/>
      <c r="C2" s="338"/>
      <c r="D2" s="338"/>
      <c r="E2" s="338"/>
      <c r="F2" s="338"/>
      <c r="G2" s="338"/>
      <c r="H2" s="339"/>
    </row>
    <row r="3" spans="1:8" ht="37.15" customHeight="1" x14ac:dyDescent="0.25">
      <c r="A3" s="352" t="s">
        <v>7</v>
      </c>
      <c r="B3" s="199"/>
      <c r="C3" s="354" t="s">
        <v>0</v>
      </c>
      <c r="D3" s="354"/>
      <c r="E3" s="354"/>
      <c r="F3" s="200"/>
      <c r="G3" s="353" t="s">
        <v>16</v>
      </c>
      <c r="H3" s="340" t="s">
        <v>498</v>
      </c>
    </row>
    <row r="4" spans="1:8" ht="37.15" customHeight="1" x14ac:dyDescent="0.25">
      <c r="A4" s="352"/>
      <c r="B4" s="201">
        <v>1122</v>
      </c>
      <c r="C4" s="201">
        <v>1123</v>
      </c>
      <c r="D4" s="201">
        <v>1141</v>
      </c>
      <c r="E4" s="201">
        <v>1518</v>
      </c>
      <c r="F4" s="201">
        <v>1552</v>
      </c>
      <c r="G4" s="353"/>
      <c r="H4" s="341"/>
    </row>
    <row r="5" spans="1:8" ht="27.75" customHeight="1" x14ac:dyDescent="0.25">
      <c r="A5" s="194" t="s">
        <v>370</v>
      </c>
      <c r="B5" s="195"/>
      <c r="C5" s="196"/>
      <c r="D5" s="196"/>
      <c r="E5" s="196">
        <v>2000</v>
      </c>
      <c r="F5" s="197"/>
      <c r="G5" s="198">
        <f t="shared" ref="G5:G17" si="0">SUM(B5:F5)</f>
        <v>2000</v>
      </c>
      <c r="H5" s="345" t="s">
        <v>68</v>
      </c>
    </row>
    <row r="6" spans="1:8" ht="27.75" customHeight="1" x14ac:dyDescent="0.25">
      <c r="A6" s="73" t="s">
        <v>8</v>
      </c>
      <c r="B6" s="74"/>
      <c r="C6" s="75"/>
      <c r="D6" s="75"/>
      <c r="E6" s="75">
        <v>1872</v>
      </c>
      <c r="F6" s="76"/>
      <c r="G6" s="162">
        <f t="shared" si="0"/>
        <v>1872</v>
      </c>
      <c r="H6" s="345"/>
    </row>
    <row r="7" spans="1:8" ht="27.75" customHeight="1" x14ac:dyDescent="0.25">
      <c r="A7" s="69" t="s">
        <v>11</v>
      </c>
      <c r="B7" s="70"/>
      <c r="C7" s="71"/>
      <c r="D7" s="71"/>
      <c r="E7" s="71">
        <v>1500</v>
      </c>
      <c r="F7" s="72"/>
      <c r="G7" s="162">
        <f>SUM(B7:F7)</f>
        <v>1500</v>
      </c>
      <c r="H7" s="345"/>
    </row>
    <row r="8" spans="1:8" ht="27.75" customHeight="1" x14ac:dyDescent="0.25">
      <c r="A8" s="73" t="s">
        <v>36</v>
      </c>
      <c r="B8" s="74"/>
      <c r="C8" s="75"/>
      <c r="D8" s="75"/>
      <c r="E8" s="75">
        <v>1400</v>
      </c>
      <c r="F8" s="76"/>
      <c r="G8" s="162">
        <f>SUM(B8:F8)</f>
        <v>1400</v>
      </c>
      <c r="H8" s="346"/>
    </row>
    <row r="9" spans="1:8" ht="24.95" customHeight="1" x14ac:dyDescent="0.25">
      <c r="A9" s="73" t="s">
        <v>19</v>
      </c>
      <c r="B9" s="74"/>
      <c r="C9" s="77"/>
      <c r="D9" s="77"/>
      <c r="E9" s="75"/>
      <c r="F9" s="76">
        <v>203</v>
      </c>
      <c r="G9" s="163">
        <f t="shared" si="0"/>
        <v>203</v>
      </c>
      <c r="H9" s="344" t="s">
        <v>69</v>
      </c>
    </row>
    <row r="10" spans="1:8" ht="24.95" customHeight="1" x14ac:dyDescent="0.25">
      <c r="A10" s="73" t="s">
        <v>28</v>
      </c>
      <c r="B10" s="74">
        <v>196</v>
      </c>
      <c r="C10" s="77">
        <v>102</v>
      </c>
      <c r="D10" s="77">
        <v>4</v>
      </c>
      <c r="E10" s="75"/>
      <c r="F10" s="76"/>
      <c r="G10" s="163">
        <f t="shared" si="0"/>
        <v>302</v>
      </c>
      <c r="H10" s="345"/>
    </row>
    <row r="11" spans="1:8" ht="24.95" customHeight="1" x14ac:dyDescent="0.25">
      <c r="A11" s="69" t="s">
        <v>24</v>
      </c>
      <c r="B11" s="70"/>
      <c r="C11" s="78">
        <v>99</v>
      </c>
      <c r="D11" s="78"/>
      <c r="E11" s="71"/>
      <c r="F11" s="72"/>
      <c r="G11" s="162">
        <f t="shared" si="0"/>
        <v>99</v>
      </c>
      <c r="H11" s="345"/>
    </row>
    <row r="12" spans="1:8" ht="24.95" customHeight="1" x14ac:dyDescent="0.25">
      <c r="A12" s="69" t="s">
        <v>72</v>
      </c>
      <c r="B12" s="78">
        <v>158</v>
      </c>
      <c r="C12" s="78">
        <v>103</v>
      </c>
      <c r="D12" s="78"/>
      <c r="E12" s="71"/>
      <c r="F12" s="71"/>
      <c r="G12" s="162">
        <f t="shared" si="0"/>
        <v>261</v>
      </c>
      <c r="H12" s="345"/>
    </row>
    <row r="13" spans="1:8" ht="24.95" customHeight="1" x14ac:dyDescent="0.25">
      <c r="A13" s="69" t="s">
        <v>32</v>
      </c>
      <c r="B13" s="70"/>
      <c r="C13" s="78">
        <v>22</v>
      </c>
      <c r="D13" s="78"/>
      <c r="E13" s="71"/>
      <c r="F13" s="72"/>
      <c r="G13" s="162">
        <f t="shared" si="0"/>
        <v>22</v>
      </c>
      <c r="H13" s="345"/>
    </row>
    <row r="14" spans="1:8" ht="24.95" customHeight="1" x14ac:dyDescent="0.25">
      <c r="A14" s="69" t="s">
        <v>33</v>
      </c>
      <c r="B14" s="78"/>
      <c r="C14" s="78">
        <v>78</v>
      </c>
      <c r="D14" s="78">
        <v>31</v>
      </c>
      <c r="E14" s="71"/>
      <c r="F14" s="71"/>
      <c r="G14" s="162">
        <f t="shared" si="0"/>
        <v>109</v>
      </c>
      <c r="H14" s="345"/>
    </row>
    <row r="15" spans="1:8" ht="24.95" customHeight="1" x14ac:dyDescent="0.25">
      <c r="A15" s="69" t="s">
        <v>29</v>
      </c>
      <c r="B15" s="70"/>
      <c r="C15" s="78">
        <v>77</v>
      </c>
      <c r="D15" s="78"/>
      <c r="E15" s="71"/>
      <c r="F15" s="72"/>
      <c r="G15" s="162">
        <f t="shared" si="0"/>
        <v>77</v>
      </c>
      <c r="H15" s="345"/>
    </row>
    <row r="16" spans="1:8" ht="24.95" customHeight="1" x14ac:dyDescent="0.25">
      <c r="A16" s="69" t="s">
        <v>73</v>
      </c>
      <c r="B16" s="78">
        <v>1</v>
      </c>
      <c r="C16" s="78">
        <v>55</v>
      </c>
      <c r="D16" s="78">
        <v>19</v>
      </c>
      <c r="E16" s="71"/>
      <c r="F16" s="71"/>
      <c r="G16" s="162">
        <f t="shared" si="0"/>
        <v>75</v>
      </c>
      <c r="H16" s="345"/>
    </row>
    <row r="17" spans="1:15" ht="24.95" customHeight="1" thickBot="1" x14ac:dyDescent="0.3">
      <c r="A17" s="79" t="s">
        <v>74</v>
      </c>
      <c r="B17" s="80"/>
      <c r="C17" s="81"/>
      <c r="D17" s="81">
        <v>12</v>
      </c>
      <c r="E17" s="82"/>
      <c r="F17" s="83"/>
      <c r="G17" s="164">
        <f t="shared" si="0"/>
        <v>12</v>
      </c>
      <c r="H17" s="346"/>
    </row>
    <row r="18" spans="1:15" ht="24.95" customHeight="1" thickBot="1" x14ac:dyDescent="0.35">
      <c r="A18" s="19" t="s">
        <v>2</v>
      </c>
      <c r="B18" s="20">
        <f t="shared" ref="B18:G18" si="1">SUM(B5:B17)</f>
        <v>355</v>
      </c>
      <c r="C18" s="21">
        <f t="shared" si="1"/>
        <v>536</v>
      </c>
      <c r="D18" s="20">
        <f t="shared" si="1"/>
        <v>66</v>
      </c>
      <c r="E18" s="21">
        <f t="shared" si="1"/>
        <v>6772</v>
      </c>
      <c r="F18" s="20">
        <f t="shared" si="1"/>
        <v>203</v>
      </c>
      <c r="G18" s="22">
        <f t="shared" si="1"/>
        <v>7932</v>
      </c>
      <c r="H18" s="25"/>
    </row>
    <row r="19" spans="1:15" ht="24.95" customHeight="1" x14ac:dyDescent="0.25">
      <c r="A19" s="12"/>
      <c r="B19" s="12"/>
      <c r="C19" s="12"/>
      <c r="D19" s="12"/>
      <c r="E19" s="12"/>
      <c r="F19" s="13"/>
      <c r="G19" s="13"/>
      <c r="H19" s="13"/>
    </row>
    <row r="20" spans="1:15" ht="24.95" customHeight="1" thickBot="1" x14ac:dyDescent="0.3">
      <c r="I20" s="13"/>
    </row>
    <row r="21" spans="1:15" ht="24.95" customHeight="1" x14ac:dyDescent="0.25">
      <c r="A21" s="349" t="s">
        <v>486</v>
      </c>
      <c r="B21" s="350"/>
      <c r="C21" s="350"/>
      <c r="D21" s="350"/>
      <c r="E21" s="350"/>
      <c r="F21" s="350"/>
      <c r="G21" s="351"/>
      <c r="H21" s="4"/>
    </row>
    <row r="22" spans="1:15" ht="24.95" customHeight="1" thickBot="1" x14ac:dyDescent="0.3">
      <c r="A22" s="205" t="s">
        <v>7</v>
      </c>
      <c r="B22" s="206" t="s">
        <v>25</v>
      </c>
      <c r="C22" s="206" t="s">
        <v>26</v>
      </c>
      <c r="D22" s="206" t="s">
        <v>80</v>
      </c>
      <c r="E22" s="206" t="s">
        <v>0</v>
      </c>
      <c r="F22" s="206" t="s">
        <v>52</v>
      </c>
      <c r="G22" s="207" t="s">
        <v>498</v>
      </c>
      <c r="H22" s="1"/>
    </row>
    <row r="23" spans="1:15" ht="24.95" customHeight="1" x14ac:dyDescent="0.25">
      <c r="A23" s="92" t="s">
        <v>218</v>
      </c>
      <c r="B23" s="96" t="s">
        <v>60</v>
      </c>
      <c r="C23" s="202" t="s">
        <v>27</v>
      </c>
      <c r="D23" s="203" t="s">
        <v>160</v>
      </c>
      <c r="E23" s="96">
        <v>1123</v>
      </c>
      <c r="F23" s="204">
        <v>47420</v>
      </c>
      <c r="G23" s="347" t="s">
        <v>68</v>
      </c>
      <c r="I23" s="33"/>
      <c r="J23" s="47"/>
      <c r="K23" s="33"/>
      <c r="L23" s="33"/>
      <c r="M23" s="33"/>
      <c r="N23" s="48"/>
      <c r="O23" s="48"/>
    </row>
    <row r="24" spans="1:15" ht="24.95" customHeight="1" x14ac:dyDescent="0.25">
      <c r="A24" s="92" t="s">
        <v>218</v>
      </c>
      <c r="B24" s="93" t="s">
        <v>59</v>
      </c>
      <c r="C24" s="94" t="s">
        <v>27</v>
      </c>
      <c r="D24" s="95" t="s">
        <v>251</v>
      </c>
      <c r="E24" s="96">
        <v>1518</v>
      </c>
      <c r="F24" s="97">
        <v>1600000</v>
      </c>
      <c r="G24" s="347"/>
      <c r="I24" s="33"/>
      <c r="J24" s="47"/>
      <c r="K24" s="33"/>
      <c r="L24" s="33"/>
      <c r="M24" s="33"/>
      <c r="N24" s="48"/>
      <c r="O24" s="48"/>
    </row>
    <row r="25" spans="1:15" ht="24.95" customHeight="1" x14ac:dyDescent="0.25">
      <c r="A25" s="84" t="s">
        <v>217</v>
      </c>
      <c r="B25" s="85"/>
      <c r="C25" s="86"/>
      <c r="D25" s="86"/>
      <c r="E25" s="85"/>
      <c r="F25" s="87">
        <f>SUM(F23:F24)</f>
        <v>1647420</v>
      </c>
      <c r="G25" s="347"/>
      <c r="I25" s="103"/>
      <c r="J25" s="103"/>
      <c r="K25" s="103"/>
      <c r="L25" s="103"/>
      <c r="M25" s="103"/>
      <c r="N25" s="103"/>
      <c r="O25" s="103"/>
    </row>
    <row r="26" spans="1:15" ht="24.95" customHeight="1" x14ac:dyDescent="0.25">
      <c r="A26" s="98" t="s">
        <v>222</v>
      </c>
      <c r="B26" s="93" t="s">
        <v>42</v>
      </c>
      <c r="C26" s="94" t="s">
        <v>27</v>
      </c>
      <c r="D26" s="94" t="s">
        <v>249</v>
      </c>
      <c r="E26" s="93" t="s">
        <v>250</v>
      </c>
      <c r="F26" s="99">
        <v>117880</v>
      </c>
      <c r="G26" s="347"/>
      <c r="I26" s="33"/>
      <c r="J26" s="47"/>
      <c r="K26" s="33"/>
      <c r="L26" s="33"/>
      <c r="M26" s="33"/>
      <c r="N26" s="48"/>
      <c r="O26" s="48"/>
    </row>
    <row r="27" spans="1:15" ht="24.95" customHeight="1" x14ac:dyDescent="0.25">
      <c r="A27" s="84" t="s">
        <v>248</v>
      </c>
      <c r="B27" s="85"/>
      <c r="C27" s="86"/>
      <c r="D27" s="86"/>
      <c r="E27" s="85"/>
      <c r="F27" s="87">
        <f>SUM(F26:F26)</f>
        <v>117880</v>
      </c>
      <c r="G27" s="347"/>
    </row>
    <row r="28" spans="1:15" ht="24.95" customHeight="1" x14ac:dyDescent="0.25">
      <c r="A28" s="98" t="s">
        <v>91</v>
      </c>
      <c r="B28" s="93" t="s">
        <v>64</v>
      </c>
      <c r="C28" s="94" t="s">
        <v>27</v>
      </c>
      <c r="D28" s="94" t="s">
        <v>162</v>
      </c>
      <c r="E28" s="100">
        <v>1123</v>
      </c>
      <c r="F28" s="99">
        <v>17200</v>
      </c>
      <c r="G28" s="347"/>
      <c r="I28" s="105"/>
      <c r="J28" s="106"/>
      <c r="K28" s="105"/>
      <c r="L28" s="105"/>
      <c r="M28" s="105"/>
      <c r="N28" s="107"/>
    </row>
    <row r="29" spans="1:15" ht="24.95" customHeight="1" x14ac:dyDescent="0.25">
      <c r="A29" s="98" t="s">
        <v>91</v>
      </c>
      <c r="B29" s="93" t="s">
        <v>64</v>
      </c>
      <c r="C29" s="94" t="s">
        <v>27</v>
      </c>
      <c r="D29" s="94" t="s">
        <v>163</v>
      </c>
      <c r="E29" s="100">
        <v>1141</v>
      </c>
      <c r="F29" s="99">
        <v>12360</v>
      </c>
      <c r="G29" s="347"/>
      <c r="I29" s="33"/>
      <c r="J29" s="33"/>
      <c r="K29" s="47"/>
      <c r="L29" s="33"/>
      <c r="M29" s="33"/>
      <c r="N29" s="33"/>
      <c r="O29" s="48"/>
    </row>
    <row r="30" spans="1:15" ht="24.95" customHeight="1" x14ac:dyDescent="0.25">
      <c r="A30" s="98" t="s">
        <v>91</v>
      </c>
      <c r="B30" s="93" t="s">
        <v>62</v>
      </c>
      <c r="C30" s="94" t="s">
        <v>27</v>
      </c>
      <c r="D30" s="94" t="s">
        <v>164</v>
      </c>
      <c r="E30" s="100">
        <v>1141</v>
      </c>
      <c r="F30" s="99">
        <v>4340</v>
      </c>
      <c r="G30" s="347"/>
      <c r="I30" s="103"/>
      <c r="J30" s="103"/>
      <c r="K30" s="103"/>
      <c r="L30" s="103"/>
      <c r="M30" s="103"/>
      <c r="N30" s="103"/>
      <c r="O30" s="103"/>
    </row>
    <row r="31" spans="1:15" ht="24.95" customHeight="1" x14ac:dyDescent="0.25">
      <c r="A31" s="84" t="s">
        <v>95</v>
      </c>
      <c r="B31" s="85"/>
      <c r="C31" s="86"/>
      <c r="D31" s="86"/>
      <c r="E31" s="85"/>
      <c r="F31" s="87">
        <v>33900</v>
      </c>
      <c r="G31" s="347"/>
      <c r="I31" s="33"/>
      <c r="J31" s="33"/>
      <c r="K31" s="47"/>
      <c r="L31" s="33"/>
      <c r="M31" s="33"/>
      <c r="N31" s="33"/>
      <c r="O31" s="48"/>
    </row>
    <row r="32" spans="1:15" ht="24.95" customHeight="1" x14ac:dyDescent="0.25">
      <c r="A32" s="98" t="s">
        <v>219</v>
      </c>
      <c r="B32" s="93" t="s">
        <v>75</v>
      </c>
      <c r="C32" s="94" t="s">
        <v>27</v>
      </c>
      <c r="D32" s="95" t="s">
        <v>151</v>
      </c>
      <c r="E32" s="93">
        <v>1123</v>
      </c>
      <c r="F32" s="99">
        <v>154040</v>
      </c>
      <c r="G32" s="347"/>
    </row>
    <row r="33" spans="1:9" ht="24.95" customHeight="1" x14ac:dyDescent="0.25">
      <c r="A33" s="98" t="s">
        <v>219</v>
      </c>
      <c r="B33" s="93" t="s">
        <v>75</v>
      </c>
      <c r="C33" s="94" t="s">
        <v>27</v>
      </c>
      <c r="D33" s="101" t="s">
        <v>156</v>
      </c>
      <c r="E33" s="93">
        <v>1141</v>
      </c>
      <c r="F33" s="99">
        <v>25700</v>
      </c>
      <c r="G33" s="347"/>
    </row>
    <row r="34" spans="1:9" ht="24.95" customHeight="1" x14ac:dyDescent="0.25">
      <c r="A34" s="84" t="s">
        <v>119</v>
      </c>
      <c r="B34" s="84"/>
      <c r="C34" s="84"/>
      <c r="D34" s="84"/>
      <c r="E34" s="84"/>
      <c r="F34" s="87">
        <v>179740</v>
      </c>
      <c r="G34" s="347"/>
    </row>
    <row r="35" spans="1:9" ht="24.95" customHeight="1" x14ac:dyDescent="0.25">
      <c r="A35" s="98" t="s">
        <v>96</v>
      </c>
      <c r="B35" s="93" t="s">
        <v>46</v>
      </c>
      <c r="C35" s="94" t="s">
        <v>27</v>
      </c>
      <c r="D35" s="101" t="s">
        <v>161</v>
      </c>
      <c r="E35" s="93">
        <v>1123</v>
      </c>
      <c r="F35" s="99">
        <v>4540</v>
      </c>
      <c r="G35" s="347"/>
    </row>
    <row r="36" spans="1:9" ht="24.95" customHeight="1" x14ac:dyDescent="0.3">
      <c r="A36" s="84" t="s">
        <v>115</v>
      </c>
      <c r="B36" s="84"/>
      <c r="C36" s="84"/>
      <c r="D36" s="84"/>
      <c r="E36" s="84"/>
      <c r="F36" s="87">
        <v>4540</v>
      </c>
      <c r="G36" s="347"/>
      <c r="I36" s="104"/>
    </row>
    <row r="37" spans="1:9" ht="26.25" customHeight="1" x14ac:dyDescent="0.3">
      <c r="A37" s="102" t="s">
        <v>120</v>
      </c>
      <c r="B37" s="93" t="s">
        <v>57</v>
      </c>
      <c r="C37" s="94" t="s">
        <v>27</v>
      </c>
      <c r="D37" s="95" t="s">
        <v>150</v>
      </c>
      <c r="E37" s="95">
        <v>1123</v>
      </c>
      <c r="F37" s="97">
        <v>76340</v>
      </c>
      <c r="G37" s="347"/>
      <c r="I37" s="104"/>
    </row>
    <row r="38" spans="1:9" ht="24.95" customHeight="1" x14ac:dyDescent="0.3">
      <c r="A38" s="84" t="s">
        <v>122</v>
      </c>
      <c r="B38" s="84"/>
      <c r="C38" s="84"/>
      <c r="D38" s="84"/>
      <c r="E38" s="84"/>
      <c r="F38" s="88">
        <v>76340</v>
      </c>
      <c r="G38" s="347"/>
      <c r="I38" s="104"/>
    </row>
    <row r="39" spans="1:9" ht="24.95" customHeight="1" x14ac:dyDescent="0.3">
      <c r="A39" s="102" t="s">
        <v>123</v>
      </c>
      <c r="B39" s="93" t="s">
        <v>54</v>
      </c>
      <c r="C39" s="94" t="s">
        <v>27</v>
      </c>
      <c r="D39" s="95" t="s">
        <v>152</v>
      </c>
      <c r="E39" s="93">
        <v>1122</v>
      </c>
      <c r="F39" s="97">
        <v>41260</v>
      </c>
      <c r="G39" s="347"/>
      <c r="I39" s="104"/>
    </row>
    <row r="40" spans="1:9" ht="24.95" customHeight="1" x14ac:dyDescent="0.3">
      <c r="A40" s="102" t="s">
        <v>123</v>
      </c>
      <c r="B40" s="93" t="s">
        <v>54</v>
      </c>
      <c r="C40" s="94" t="s">
        <v>27</v>
      </c>
      <c r="D40" s="95" t="s">
        <v>153</v>
      </c>
      <c r="E40" s="93">
        <v>1123</v>
      </c>
      <c r="F40" s="97">
        <v>4160</v>
      </c>
      <c r="G40" s="347"/>
      <c r="I40" s="104"/>
    </row>
    <row r="41" spans="1:9" ht="24.95" customHeight="1" x14ac:dyDescent="0.25">
      <c r="A41" s="102" t="s">
        <v>123</v>
      </c>
      <c r="B41" s="93" t="s">
        <v>76</v>
      </c>
      <c r="C41" s="94" t="s">
        <v>27</v>
      </c>
      <c r="D41" s="95" t="s">
        <v>154</v>
      </c>
      <c r="E41" s="93">
        <v>1123</v>
      </c>
      <c r="F41" s="97">
        <v>5020</v>
      </c>
      <c r="G41" s="347"/>
    </row>
    <row r="42" spans="1:9" ht="24.95" customHeight="1" x14ac:dyDescent="0.25">
      <c r="A42" s="102" t="s">
        <v>123</v>
      </c>
      <c r="B42" s="93" t="s">
        <v>77</v>
      </c>
      <c r="C42" s="94" t="s">
        <v>27</v>
      </c>
      <c r="D42" s="95" t="s">
        <v>155</v>
      </c>
      <c r="E42" s="93">
        <v>1123</v>
      </c>
      <c r="F42" s="97">
        <v>4480</v>
      </c>
      <c r="G42" s="347"/>
    </row>
    <row r="43" spans="1:9" ht="24.95" customHeight="1" thickBot="1" x14ac:dyDescent="0.3">
      <c r="A43" s="84" t="s">
        <v>133</v>
      </c>
      <c r="B43" s="84"/>
      <c r="C43" s="84"/>
      <c r="D43" s="84"/>
      <c r="E43" s="84"/>
      <c r="F43" s="87">
        <v>54920</v>
      </c>
      <c r="G43" s="348"/>
    </row>
    <row r="44" spans="1:9" ht="24.95" customHeight="1" thickBot="1" x14ac:dyDescent="0.35">
      <c r="A44" s="342" t="s">
        <v>2</v>
      </c>
      <c r="B44" s="343"/>
      <c r="C44" s="343"/>
      <c r="D44" s="26"/>
      <c r="E44" s="26"/>
      <c r="F44" s="49">
        <f>F25+F27+F31+F34+F36+F38+F43</f>
        <v>2114740</v>
      </c>
      <c r="G44" s="50"/>
      <c r="H44" s="15"/>
    </row>
    <row r="45" spans="1:9" ht="27" customHeight="1" x14ac:dyDescent="0.25">
      <c r="H45" s="16"/>
    </row>
    <row r="47" spans="1:9" x14ac:dyDescent="0.25">
      <c r="F47" s="4"/>
    </row>
    <row r="50" spans="1:9" x14ac:dyDescent="0.25">
      <c r="A50" s="33"/>
      <c r="B50" s="33"/>
      <c r="C50" s="33"/>
      <c r="D50" s="33"/>
      <c r="E50" s="47"/>
      <c r="F50" s="33"/>
      <c r="G50" s="33"/>
      <c r="H50" s="33"/>
      <c r="I50" s="48"/>
    </row>
  </sheetData>
  <sortState ref="A5:H8">
    <sortCondition descending="1" ref="C5:C8"/>
  </sortState>
  <mergeCells count="10">
    <mergeCell ref="A2:H2"/>
    <mergeCell ref="H3:H4"/>
    <mergeCell ref="A44:C44"/>
    <mergeCell ref="H9:H17"/>
    <mergeCell ref="G23:G43"/>
    <mergeCell ref="A21:G21"/>
    <mergeCell ref="A3:A4"/>
    <mergeCell ref="G3:G4"/>
    <mergeCell ref="C3:E3"/>
    <mergeCell ref="H5:H8"/>
  </mergeCells>
  <printOptions horizontalCentered="1"/>
  <pageMargins left="0.31496062992125984" right="0.23622047244094491" top="0.47244094488188981" bottom="0" header="0.23622047244094491" footer="0"/>
  <pageSetup paperSize="9" scale="4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171"/>
  <sheetViews>
    <sheetView topLeftCell="A4" zoomScaleNormal="100" workbookViewId="0">
      <selection activeCell="G4" sqref="G4:G157"/>
    </sheetView>
  </sheetViews>
  <sheetFormatPr defaultColWidth="9.140625" defaultRowHeight="15" x14ac:dyDescent="0.25"/>
  <cols>
    <col min="1" max="1" width="32" style="27" customWidth="1"/>
    <col min="2" max="2" width="29.85546875" style="27" customWidth="1"/>
    <col min="3" max="3" width="21.140625" style="27" customWidth="1"/>
    <col min="4" max="4" width="16.5703125" style="27" customWidth="1"/>
    <col min="5" max="5" width="15.140625" style="27" customWidth="1"/>
    <col min="6" max="6" width="20.5703125" style="27" customWidth="1"/>
    <col min="7" max="7" width="12.28515625" style="27" customWidth="1"/>
    <col min="8" max="8" width="9.140625" style="27"/>
    <col min="9" max="9" width="10.140625" style="27" bestFit="1" customWidth="1"/>
    <col min="10" max="10" width="21" style="27" customWidth="1"/>
    <col min="11" max="11" width="20.5703125" style="27" customWidth="1"/>
    <col min="12" max="12" width="16" style="27" customWidth="1"/>
    <col min="13" max="13" width="9.140625" style="27"/>
    <col min="14" max="14" width="12.140625" style="27" customWidth="1"/>
    <col min="15" max="15" width="11.5703125" style="27" bestFit="1" customWidth="1"/>
    <col min="16" max="16" width="14.42578125" style="27" customWidth="1"/>
    <col min="17" max="17" width="9.140625" style="27"/>
    <col min="18" max="18" width="13.140625" style="27" customWidth="1"/>
    <col min="19" max="19" width="11.5703125" style="27" bestFit="1" customWidth="1"/>
    <col min="20" max="16384" width="9.140625" style="27"/>
  </cols>
  <sheetData>
    <row r="1" spans="1:8" ht="20.25" x14ac:dyDescent="0.3">
      <c r="F1" s="6"/>
      <c r="G1" s="6" t="s">
        <v>15</v>
      </c>
    </row>
    <row r="2" spans="1:8" ht="34.5" customHeight="1" x14ac:dyDescent="0.25">
      <c r="A2" s="357" t="s">
        <v>487</v>
      </c>
      <c r="B2" s="357"/>
      <c r="C2" s="357"/>
      <c r="D2" s="357"/>
      <c r="E2" s="357"/>
      <c r="F2" s="357"/>
      <c r="G2" s="357"/>
      <c r="H2" s="28"/>
    </row>
    <row r="3" spans="1:8" ht="32.25" customHeight="1" x14ac:dyDescent="0.25">
      <c r="A3" s="211" t="s">
        <v>174</v>
      </c>
      <c r="B3" s="211" t="s">
        <v>175</v>
      </c>
      <c r="C3" s="211" t="s">
        <v>158</v>
      </c>
      <c r="D3" s="211" t="s">
        <v>176</v>
      </c>
      <c r="E3" s="211" t="s">
        <v>177</v>
      </c>
      <c r="F3" s="211" t="s">
        <v>178</v>
      </c>
      <c r="G3" s="212" t="s">
        <v>498</v>
      </c>
    </row>
    <row r="4" spans="1:8" ht="18.75" customHeight="1" x14ac:dyDescent="0.25">
      <c r="A4" s="208" t="s">
        <v>383</v>
      </c>
      <c r="B4" s="209" t="s">
        <v>384</v>
      </c>
      <c r="C4" s="209" t="s">
        <v>385</v>
      </c>
      <c r="D4" s="209">
        <v>2020</v>
      </c>
      <c r="E4" s="209" t="s">
        <v>181</v>
      </c>
      <c r="F4" s="210">
        <v>1211020</v>
      </c>
      <c r="G4" s="355" t="s">
        <v>68</v>
      </c>
    </row>
    <row r="5" spans="1:8" ht="18.75" customHeight="1" x14ac:dyDescent="0.25">
      <c r="A5" s="108" t="s">
        <v>383</v>
      </c>
      <c r="B5" s="109" t="s">
        <v>384</v>
      </c>
      <c r="C5" s="109" t="s">
        <v>388</v>
      </c>
      <c r="D5" s="109">
        <v>2020</v>
      </c>
      <c r="E5" s="109" t="s">
        <v>225</v>
      </c>
      <c r="F5" s="130">
        <v>1306540</v>
      </c>
      <c r="G5" s="355"/>
    </row>
    <row r="6" spans="1:8" ht="18.75" customHeight="1" x14ac:dyDescent="0.25">
      <c r="A6" s="108" t="s">
        <v>383</v>
      </c>
      <c r="B6" s="109" t="s">
        <v>389</v>
      </c>
      <c r="C6" s="109" t="s">
        <v>390</v>
      </c>
      <c r="D6" s="109">
        <v>2020</v>
      </c>
      <c r="E6" s="109" t="s">
        <v>225</v>
      </c>
      <c r="F6" s="130">
        <v>880530</v>
      </c>
      <c r="G6" s="355"/>
    </row>
    <row r="7" spans="1:8" ht="18.75" customHeight="1" x14ac:dyDescent="0.25">
      <c r="A7" s="108" t="s">
        <v>383</v>
      </c>
      <c r="B7" s="109" t="s">
        <v>386</v>
      </c>
      <c r="C7" s="109" t="s">
        <v>387</v>
      </c>
      <c r="D7" s="109">
        <v>2020</v>
      </c>
      <c r="E7" s="109" t="s">
        <v>181</v>
      </c>
      <c r="F7" s="130">
        <v>562000</v>
      </c>
      <c r="G7" s="355"/>
    </row>
    <row r="8" spans="1:8" ht="18.75" customHeight="1" x14ac:dyDescent="0.25">
      <c r="A8" s="108" t="s">
        <v>383</v>
      </c>
      <c r="B8" s="109" t="s">
        <v>389</v>
      </c>
      <c r="C8" s="109" t="s">
        <v>391</v>
      </c>
      <c r="D8" s="109">
        <v>2020</v>
      </c>
      <c r="E8" s="109" t="s">
        <v>212</v>
      </c>
      <c r="F8" s="130">
        <v>140</v>
      </c>
      <c r="G8" s="355"/>
    </row>
    <row r="9" spans="1:8" ht="16.5" customHeight="1" x14ac:dyDescent="0.25">
      <c r="A9" s="51" t="s">
        <v>392</v>
      </c>
      <c r="B9" s="52"/>
      <c r="C9" s="52"/>
      <c r="D9" s="52"/>
      <c r="E9" s="52"/>
      <c r="F9" s="131">
        <f>SUM(F4:F8)</f>
        <v>3960230</v>
      </c>
      <c r="G9" s="355"/>
    </row>
    <row r="10" spans="1:8" ht="16.5" customHeight="1" x14ac:dyDescent="0.25">
      <c r="A10" s="132" t="s">
        <v>406</v>
      </c>
      <c r="B10" s="125" t="s">
        <v>407</v>
      </c>
      <c r="C10" s="125" t="s">
        <v>408</v>
      </c>
      <c r="D10" s="125">
        <v>2020</v>
      </c>
      <c r="E10" s="125" t="s">
        <v>181</v>
      </c>
      <c r="F10" s="133">
        <v>29170</v>
      </c>
      <c r="G10" s="355"/>
    </row>
    <row r="11" spans="1:8" ht="16.5" customHeight="1" x14ac:dyDescent="0.25">
      <c r="A11" s="132" t="s">
        <v>406</v>
      </c>
      <c r="B11" s="125" t="s">
        <v>409</v>
      </c>
      <c r="C11" s="125" t="s">
        <v>410</v>
      </c>
      <c r="D11" s="125">
        <v>2020</v>
      </c>
      <c r="E11" s="125" t="s">
        <v>181</v>
      </c>
      <c r="F11" s="133">
        <v>10520</v>
      </c>
      <c r="G11" s="355"/>
    </row>
    <row r="12" spans="1:8" ht="16.5" customHeight="1" x14ac:dyDescent="0.25">
      <c r="A12" s="132" t="s">
        <v>406</v>
      </c>
      <c r="B12" s="125" t="s">
        <v>409</v>
      </c>
      <c r="C12" s="125" t="s">
        <v>411</v>
      </c>
      <c r="D12" s="125">
        <v>2020</v>
      </c>
      <c r="E12" s="125" t="s">
        <v>225</v>
      </c>
      <c r="F12" s="133">
        <v>52360</v>
      </c>
      <c r="G12" s="355"/>
    </row>
    <row r="13" spans="1:8" ht="16.5" customHeight="1" x14ac:dyDescent="0.25">
      <c r="A13" s="132" t="s">
        <v>406</v>
      </c>
      <c r="B13" s="125" t="s">
        <v>407</v>
      </c>
      <c r="C13" s="125" t="s">
        <v>412</v>
      </c>
      <c r="D13" s="125">
        <v>2020</v>
      </c>
      <c r="E13" s="125" t="s">
        <v>185</v>
      </c>
      <c r="F13" s="133">
        <v>15400</v>
      </c>
      <c r="G13" s="355"/>
    </row>
    <row r="14" spans="1:8" ht="16.5" customHeight="1" x14ac:dyDescent="0.25">
      <c r="A14" s="51" t="s">
        <v>81</v>
      </c>
      <c r="B14" s="52"/>
      <c r="C14" s="52"/>
      <c r="D14" s="52"/>
      <c r="E14" s="52"/>
      <c r="F14" s="131">
        <f>SUM(F10:F13)</f>
        <v>107450</v>
      </c>
      <c r="G14" s="355"/>
    </row>
    <row r="15" spans="1:8" ht="16.5" customHeight="1" x14ac:dyDescent="0.25">
      <c r="A15" s="134" t="s">
        <v>82</v>
      </c>
      <c r="B15" s="121" t="s">
        <v>335</v>
      </c>
      <c r="C15" s="121" t="s">
        <v>447</v>
      </c>
      <c r="D15" s="121">
        <v>2020</v>
      </c>
      <c r="E15" s="121" t="s">
        <v>183</v>
      </c>
      <c r="F15" s="135">
        <v>47980</v>
      </c>
      <c r="G15" s="355"/>
    </row>
    <row r="16" spans="1:8" ht="16.5" customHeight="1" x14ac:dyDescent="0.25">
      <c r="A16" s="108" t="s">
        <v>82</v>
      </c>
      <c r="B16" s="109" t="s">
        <v>56</v>
      </c>
      <c r="C16" s="109" t="s">
        <v>166</v>
      </c>
      <c r="D16" s="109">
        <v>2019</v>
      </c>
      <c r="E16" s="109" t="s">
        <v>167</v>
      </c>
      <c r="F16" s="130">
        <v>2448107</v>
      </c>
      <c r="G16" s="355"/>
    </row>
    <row r="17" spans="1:16" ht="18" customHeight="1" x14ac:dyDescent="0.25">
      <c r="A17" s="51" t="s">
        <v>213</v>
      </c>
      <c r="B17" s="52"/>
      <c r="C17" s="52"/>
      <c r="D17" s="52"/>
      <c r="E17" s="52"/>
      <c r="F17" s="131">
        <f>SUM(F15:F16)</f>
        <v>2496087</v>
      </c>
      <c r="G17" s="355"/>
    </row>
    <row r="18" spans="1:16" ht="16.5" customHeight="1" x14ac:dyDescent="0.25">
      <c r="A18" s="108" t="s">
        <v>232</v>
      </c>
      <c r="B18" s="109" t="s">
        <v>168</v>
      </c>
      <c r="C18" s="109" t="s">
        <v>169</v>
      </c>
      <c r="D18" s="109">
        <v>2020</v>
      </c>
      <c r="E18" s="109" t="s">
        <v>170</v>
      </c>
      <c r="F18" s="130">
        <v>5000000</v>
      </c>
      <c r="G18" s="355"/>
    </row>
    <row r="19" spans="1:16" ht="16.5" customHeight="1" x14ac:dyDescent="0.25">
      <c r="A19" s="53" t="s">
        <v>231</v>
      </c>
      <c r="B19" s="52"/>
      <c r="C19" s="52"/>
      <c r="D19" s="52"/>
      <c r="E19" s="52"/>
      <c r="F19" s="131">
        <f>SUM(F18)</f>
        <v>5000000</v>
      </c>
      <c r="G19" s="355"/>
    </row>
    <row r="20" spans="1:16" ht="16.5" customHeight="1" x14ac:dyDescent="0.25">
      <c r="A20" s="111" t="s">
        <v>230</v>
      </c>
      <c r="B20" s="109" t="s">
        <v>179</v>
      </c>
      <c r="C20" s="109" t="s">
        <v>180</v>
      </c>
      <c r="D20" s="109">
        <v>2020</v>
      </c>
      <c r="E20" s="109" t="s">
        <v>181</v>
      </c>
      <c r="F20" s="136">
        <v>183825</v>
      </c>
      <c r="G20" s="355"/>
      <c r="I20" s="165"/>
      <c r="J20" s="165"/>
      <c r="K20" s="165"/>
      <c r="L20" s="165"/>
      <c r="M20" s="165"/>
      <c r="N20" s="165"/>
      <c r="O20" s="166"/>
      <c r="P20" s="165"/>
    </row>
    <row r="21" spans="1:16" ht="16.5" customHeight="1" x14ac:dyDescent="0.25">
      <c r="A21" s="111" t="s">
        <v>230</v>
      </c>
      <c r="B21" s="109" t="s">
        <v>182</v>
      </c>
      <c r="C21" s="109" t="s">
        <v>421</v>
      </c>
      <c r="D21" s="109">
        <v>2020</v>
      </c>
      <c r="E21" s="109" t="s">
        <v>181</v>
      </c>
      <c r="F21" s="136">
        <v>408000</v>
      </c>
      <c r="G21" s="355"/>
      <c r="H21" s="32"/>
      <c r="I21" s="165"/>
      <c r="J21" s="165"/>
      <c r="K21" s="165"/>
      <c r="L21" s="165"/>
      <c r="M21" s="165"/>
      <c r="N21" s="165"/>
      <c r="O21" s="166"/>
      <c r="P21" s="165"/>
    </row>
    <row r="22" spans="1:16" ht="16.5" customHeight="1" x14ac:dyDescent="0.25">
      <c r="A22" s="111" t="s">
        <v>230</v>
      </c>
      <c r="B22" s="109" t="s">
        <v>235</v>
      </c>
      <c r="C22" s="109" t="s">
        <v>422</v>
      </c>
      <c r="D22" s="109">
        <v>2020</v>
      </c>
      <c r="E22" s="109" t="s">
        <v>181</v>
      </c>
      <c r="F22" s="136">
        <v>429139</v>
      </c>
      <c r="G22" s="355"/>
      <c r="H22" s="32"/>
      <c r="I22" s="165"/>
      <c r="J22" s="165"/>
      <c r="K22" s="165"/>
      <c r="L22" s="165"/>
      <c r="M22" s="165"/>
      <c r="N22" s="165"/>
      <c r="O22" s="166"/>
      <c r="P22" s="165"/>
    </row>
    <row r="23" spans="1:16" ht="16.5" customHeight="1" x14ac:dyDescent="0.25">
      <c r="A23" s="111" t="s">
        <v>230</v>
      </c>
      <c r="B23" s="109" t="s">
        <v>294</v>
      </c>
      <c r="C23" s="109" t="s">
        <v>423</v>
      </c>
      <c r="D23" s="109">
        <v>2020</v>
      </c>
      <c r="E23" s="109" t="s">
        <v>181</v>
      </c>
      <c r="F23" s="136">
        <v>659237</v>
      </c>
      <c r="G23" s="355"/>
      <c r="I23" s="165"/>
      <c r="J23" s="165"/>
      <c r="K23" s="165"/>
      <c r="L23" s="165"/>
      <c r="M23" s="165"/>
      <c r="N23" s="165"/>
      <c r="O23" s="166"/>
      <c r="P23" s="165"/>
    </row>
    <row r="24" spans="1:16" ht="16.5" customHeight="1" x14ac:dyDescent="0.25">
      <c r="A24" s="111" t="s">
        <v>230</v>
      </c>
      <c r="B24" s="109" t="s">
        <v>182</v>
      </c>
      <c r="C24" s="109" t="s">
        <v>424</v>
      </c>
      <c r="D24" s="109">
        <v>2020</v>
      </c>
      <c r="E24" s="109" t="s">
        <v>225</v>
      </c>
      <c r="F24" s="136">
        <v>539000</v>
      </c>
      <c r="G24" s="355"/>
      <c r="I24" s="165"/>
      <c r="J24" s="165"/>
      <c r="K24" s="165"/>
      <c r="L24" s="165"/>
      <c r="M24" s="165"/>
      <c r="N24" s="165"/>
      <c r="O24" s="166"/>
      <c r="P24" s="165"/>
    </row>
    <row r="25" spans="1:16" ht="16.5" customHeight="1" x14ac:dyDescent="0.25">
      <c r="A25" s="111" t="s">
        <v>230</v>
      </c>
      <c r="B25" s="109" t="s">
        <v>179</v>
      </c>
      <c r="C25" s="109" t="s">
        <v>296</v>
      </c>
      <c r="D25" s="109">
        <v>2020</v>
      </c>
      <c r="E25" s="109" t="s">
        <v>225</v>
      </c>
      <c r="F25" s="136">
        <v>824326</v>
      </c>
      <c r="G25" s="355"/>
      <c r="H25" s="32"/>
      <c r="I25" s="165"/>
      <c r="J25" s="165"/>
      <c r="K25" s="165"/>
      <c r="L25" s="165"/>
      <c r="M25" s="165"/>
      <c r="N25" s="165"/>
      <c r="O25" s="166"/>
      <c r="P25" s="165"/>
    </row>
    <row r="26" spans="1:16" ht="16.5" customHeight="1" x14ac:dyDescent="0.25">
      <c r="A26" s="111" t="s">
        <v>230</v>
      </c>
      <c r="B26" s="109" t="s">
        <v>294</v>
      </c>
      <c r="C26" s="109" t="s">
        <v>295</v>
      </c>
      <c r="D26" s="109">
        <v>2020</v>
      </c>
      <c r="E26" s="109" t="s">
        <v>225</v>
      </c>
      <c r="F26" s="136">
        <v>569857</v>
      </c>
      <c r="G26" s="355"/>
      <c r="H26" s="32"/>
      <c r="I26" s="165"/>
      <c r="J26" s="165"/>
      <c r="K26" s="165"/>
      <c r="L26" s="165"/>
      <c r="M26" s="165"/>
      <c r="N26" s="165"/>
      <c r="O26" s="166"/>
      <c r="P26" s="165"/>
    </row>
    <row r="27" spans="1:16" ht="16.5" customHeight="1" x14ac:dyDescent="0.25">
      <c r="A27" s="111" t="s">
        <v>230</v>
      </c>
      <c r="B27" s="109" t="s">
        <v>182</v>
      </c>
      <c r="C27" s="109" t="s">
        <v>184</v>
      </c>
      <c r="D27" s="109">
        <v>2020</v>
      </c>
      <c r="E27" s="109" t="s">
        <v>185</v>
      </c>
      <c r="F27" s="136">
        <v>562780</v>
      </c>
      <c r="G27" s="355"/>
      <c r="I27" s="165"/>
      <c r="J27" s="165"/>
      <c r="K27" s="165"/>
      <c r="L27" s="165"/>
      <c r="M27" s="165"/>
      <c r="N27" s="165"/>
      <c r="O27" s="166"/>
      <c r="P27" s="165"/>
    </row>
    <row r="28" spans="1:16" ht="16.5" customHeight="1" x14ac:dyDescent="0.25">
      <c r="A28" s="111" t="s">
        <v>230</v>
      </c>
      <c r="B28" s="109" t="s">
        <v>179</v>
      </c>
      <c r="C28" s="109" t="s">
        <v>186</v>
      </c>
      <c r="D28" s="109">
        <v>2020</v>
      </c>
      <c r="E28" s="109" t="s">
        <v>185</v>
      </c>
      <c r="F28" s="136">
        <v>823900</v>
      </c>
      <c r="G28" s="355"/>
      <c r="I28" s="165"/>
      <c r="J28" s="165"/>
      <c r="K28" s="165"/>
      <c r="L28" s="165"/>
      <c r="M28" s="165"/>
      <c r="N28" s="165"/>
      <c r="O28" s="166"/>
      <c r="P28" s="165"/>
    </row>
    <row r="29" spans="1:16" ht="16.5" customHeight="1" x14ac:dyDescent="0.25">
      <c r="A29" s="53" t="s">
        <v>144</v>
      </c>
      <c r="B29" s="52"/>
      <c r="C29" s="52"/>
      <c r="D29" s="52"/>
      <c r="E29" s="52"/>
      <c r="F29" s="131">
        <f>SUM(F20:F28)</f>
        <v>5000064</v>
      </c>
      <c r="G29" s="355"/>
      <c r="I29" s="165"/>
      <c r="J29" s="165"/>
      <c r="K29" s="165"/>
      <c r="L29" s="165"/>
      <c r="M29" s="165"/>
      <c r="N29" s="165"/>
      <c r="O29" s="166"/>
      <c r="P29" s="165"/>
    </row>
    <row r="30" spans="1:16" ht="16.5" customHeight="1" x14ac:dyDescent="0.25">
      <c r="A30" s="108" t="s">
        <v>134</v>
      </c>
      <c r="B30" s="109" t="s">
        <v>339</v>
      </c>
      <c r="C30" s="109" t="s">
        <v>450</v>
      </c>
      <c r="D30" s="109">
        <v>2020</v>
      </c>
      <c r="E30" s="109" t="s">
        <v>170</v>
      </c>
      <c r="F30" s="130">
        <v>1748000</v>
      </c>
      <c r="G30" s="355"/>
      <c r="I30" s="165"/>
      <c r="J30" s="165"/>
      <c r="K30" s="165"/>
      <c r="L30" s="165"/>
      <c r="M30" s="165"/>
      <c r="N30" s="165"/>
      <c r="O30" s="166"/>
      <c r="P30" s="165"/>
    </row>
    <row r="31" spans="1:16" ht="16.5" customHeight="1" x14ac:dyDescent="0.25">
      <c r="A31" s="53" t="s">
        <v>137</v>
      </c>
      <c r="B31" s="52"/>
      <c r="C31" s="52"/>
      <c r="D31" s="52"/>
      <c r="E31" s="52"/>
      <c r="F31" s="131">
        <f>SUM(F30:F30)</f>
        <v>1748000</v>
      </c>
      <c r="G31" s="355"/>
      <c r="I31" s="165"/>
      <c r="J31" s="165"/>
      <c r="K31" s="165"/>
      <c r="L31" s="165"/>
      <c r="M31" s="165"/>
      <c r="N31" s="165"/>
      <c r="O31" s="166"/>
      <c r="P31" s="165"/>
    </row>
    <row r="32" spans="1:16" ht="16.5" customHeight="1" x14ac:dyDescent="0.25">
      <c r="A32" s="108" t="s">
        <v>282</v>
      </c>
      <c r="B32" s="109" t="s">
        <v>283</v>
      </c>
      <c r="C32" s="109" t="s">
        <v>286</v>
      </c>
      <c r="D32" s="109">
        <v>2020</v>
      </c>
      <c r="E32" s="109" t="s">
        <v>287</v>
      </c>
      <c r="F32" s="130">
        <v>12056780</v>
      </c>
      <c r="G32" s="355"/>
      <c r="I32" s="165"/>
      <c r="J32" s="165"/>
      <c r="K32" s="165"/>
      <c r="L32" s="165"/>
      <c r="M32" s="165"/>
      <c r="N32" s="165"/>
      <c r="O32" s="166"/>
      <c r="P32" s="165"/>
    </row>
    <row r="33" spans="1:16" ht="16.5" customHeight="1" x14ac:dyDescent="0.25">
      <c r="A33" s="108" t="s">
        <v>282</v>
      </c>
      <c r="B33" s="109" t="s">
        <v>283</v>
      </c>
      <c r="C33" s="109" t="s">
        <v>288</v>
      </c>
      <c r="D33" s="109">
        <v>2020</v>
      </c>
      <c r="E33" s="109" t="s">
        <v>170</v>
      </c>
      <c r="F33" s="130">
        <v>3000000</v>
      </c>
      <c r="G33" s="355"/>
      <c r="I33" s="165"/>
      <c r="J33" s="165"/>
      <c r="K33" s="165"/>
      <c r="L33" s="165"/>
      <c r="M33" s="165"/>
      <c r="N33" s="165"/>
      <c r="O33" s="165"/>
      <c r="P33" s="165"/>
    </row>
    <row r="34" spans="1:16" ht="16.5" customHeight="1" x14ac:dyDescent="0.25">
      <c r="A34" s="114" t="s">
        <v>282</v>
      </c>
      <c r="B34" s="112" t="s">
        <v>284</v>
      </c>
      <c r="C34" s="112" t="s">
        <v>393</v>
      </c>
      <c r="D34" s="125">
        <v>2020</v>
      </c>
      <c r="E34" s="112" t="s">
        <v>183</v>
      </c>
      <c r="F34" s="137">
        <v>5600930</v>
      </c>
      <c r="G34" s="355"/>
      <c r="I34" s="165"/>
      <c r="J34" s="165"/>
      <c r="K34" s="165"/>
      <c r="L34" s="165"/>
      <c r="M34" s="165"/>
      <c r="N34" s="165"/>
      <c r="O34" s="165"/>
      <c r="P34" s="165"/>
    </row>
    <row r="35" spans="1:16" ht="16.5" customHeight="1" x14ac:dyDescent="0.25">
      <c r="A35" s="114" t="s">
        <v>282</v>
      </c>
      <c r="B35" s="112" t="s">
        <v>285</v>
      </c>
      <c r="C35" s="112" t="s">
        <v>394</v>
      </c>
      <c r="D35" s="125">
        <v>2020</v>
      </c>
      <c r="E35" s="112" t="s">
        <v>183</v>
      </c>
      <c r="F35" s="137">
        <v>7598650</v>
      </c>
      <c r="G35" s="355"/>
      <c r="I35" s="165"/>
      <c r="J35" s="165"/>
      <c r="K35" s="165"/>
      <c r="L35" s="165"/>
      <c r="M35" s="165"/>
      <c r="N35" s="165"/>
      <c r="O35" s="165"/>
      <c r="P35" s="165"/>
    </row>
    <row r="36" spans="1:16" ht="16.5" customHeight="1" x14ac:dyDescent="0.25">
      <c r="A36" s="53" t="s">
        <v>289</v>
      </c>
      <c r="B36" s="52"/>
      <c r="C36" s="52"/>
      <c r="D36" s="52"/>
      <c r="E36" s="52"/>
      <c r="F36" s="131">
        <f>SUM(F32:F35)</f>
        <v>28256360</v>
      </c>
      <c r="G36" s="355"/>
      <c r="I36" s="165"/>
      <c r="J36" s="165"/>
      <c r="K36" s="165"/>
      <c r="L36" s="165"/>
      <c r="M36" s="165"/>
      <c r="N36" s="165"/>
      <c r="O36" s="165"/>
      <c r="P36" s="165"/>
    </row>
    <row r="37" spans="1:16" ht="16.5" customHeight="1" x14ac:dyDescent="0.25">
      <c r="A37" s="108" t="s">
        <v>420</v>
      </c>
      <c r="B37" s="109" t="s">
        <v>263</v>
      </c>
      <c r="C37" s="109" t="s">
        <v>267</v>
      </c>
      <c r="D37" s="109">
        <v>2020</v>
      </c>
      <c r="E37" s="126" t="s">
        <v>265</v>
      </c>
      <c r="F37" s="138">
        <v>36220</v>
      </c>
      <c r="G37" s="355"/>
      <c r="I37" s="165"/>
      <c r="J37" s="165"/>
      <c r="K37" s="165"/>
      <c r="L37" s="165"/>
      <c r="M37" s="165"/>
      <c r="N37" s="165"/>
      <c r="O37" s="165"/>
      <c r="P37" s="165"/>
    </row>
    <row r="38" spans="1:16" ht="16.5" customHeight="1" x14ac:dyDescent="0.25">
      <c r="A38" s="108" t="s">
        <v>420</v>
      </c>
      <c r="B38" s="109" t="s">
        <v>263</v>
      </c>
      <c r="C38" s="109" t="s">
        <v>269</v>
      </c>
      <c r="D38" s="109">
        <v>2020</v>
      </c>
      <c r="E38" s="126" t="s">
        <v>185</v>
      </c>
      <c r="F38" s="138">
        <v>18740</v>
      </c>
      <c r="G38" s="355"/>
      <c r="I38" s="165"/>
      <c r="J38" s="165"/>
      <c r="K38" s="165"/>
      <c r="L38" s="165"/>
      <c r="M38" s="165"/>
      <c r="N38" s="165"/>
      <c r="O38" s="165"/>
      <c r="P38" s="165"/>
    </row>
    <row r="39" spans="1:16" ht="16.5" customHeight="1" x14ac:dyDescent="0.25">
      <c r="A39" s="108" t="s">
        <v>420</v>
      </c>
      <c r="B39" s="109" t="s">
        <v>59</v>
      </c>
      <c r="C39" s="109" t="s">
        <v>270</v>
      </c>
      <c r="D39" s="109">
        <v>2020</v>
      </c>
      <c r="E39" s="126" t="s">
        <v>185</v>
      </c>
      <c r="F39" s="138">
        <v>11340</v>
      </c>
      <c r="G39" s="355"/>
      <c r="I39" s="165"/>
      <c r="J39" s="165"/>
      <c r="K39" s="165"/>
      <c r="L39" s="165"/>
      <c r="M39" s="165"/>
      <c r="N39" s="165"/>
      <c r="O39" s="165"/>
      <c r="P39" s="165"/>
    </row>
    <row r="40" spans="1:16" ht="16.5" customHeight="1" x14ac:dyDescent="0.25">
      <c r="A40" s="108" t="s">
        <v>420</v>
      </c>
      <c r="B40" s="109" t="s">
        <v>60</v>
      </c>
      <c r="C40" s="109" t="s">
        <v>271</v>
      </c>
      <c r="D40" s="109">
        <v>2020</v>
      </c>
      <c r="E40" s="126" t="s">
        <v>185</v>
      </c>
      <c r="F40" s="138">
        <v>418220</v>
      </c>
      <c r="G40" s="355"/>
      <c r="I40" s="165"/>
      <c r="J40" s="165"/>
      <c r="K40" s="165"/>
      <c r="L40" s="165"/>
      <c r="M40" s="165"/>
      <c r="N40" s="165"/>
      <c r="O40" s="165"/>
      <c r="P40" s="165"/>
    </row>
    <row r="41" spans="1:16" ht="16.5" customHeight="1" x14ac:dyDescent="0.25">
      <c r="A41" s="108" t="s">
        <v>420</v>
      </c>
      <c r="B41" s="109" t="s">
        <v>264</v>
      </c>
      <c r="C41" s="109" t="s">
        <v>272</v>
      </c>
      <c r="D41" s="109">
        <v>2020</v>
      </c>
      <c r="E41" s="126" t="s">
        <v>185</v>
      </c>
      <c r="F41" s="138">
        <v>63320</v>
      </c>
      <c r="G41" s="355"/>
      <c r="I41" s="165"/>
      <c r="J41" s="165"/>
      <c r="K41" s="165"/>
      <c r="L41" s="165"/>
      <c r="M41" s="165"/>
      <c r="N41" s="165"/>
      <c r="O41" s="165"/>
      <c r="P41" s="165"/>
    </row>
    <row r="42" spans="1:16" ht="16.5" customHeight="1" x14ac:dyDescent="0.25">
      <c r="A42" s="108" t="s">
        <v>420</v>
      </c>
      <c r="B42" s="109" t="s">
        <v>61</v>
      </c>
      <c r="C42" s="109" t="s">
        <v>268</v>
      </c>
      <c r="D42" s="109">
        <v>2020</v>
      </c>
      <c r="E42" s="126" t="s">
        <v>185</v>
      </c>
      <c r="F42" s="138">
        <v>20920</v>
      </c>
      <c r="G42" s="355"/>
      <c r="I42" s="165"/>
      <c r="J42" s="165"/>
      <c r="K42" s="165"/>
      <c r="L42" s="165"/>
      <c r="M42" s="165"/>
      <c r="N42" s="165"/>
      <c r="O42" s="165"/>
      <c r="P42" s="165"/>
    </row>
    <row r="43" spans="1:16" ht="16.5" customHeight="1" x14ac:dyDescent="0.25">
      <c r="A43" s="108" t="s">
        <v>420</v>
      </c>
      <c r="B43" s="109" t="s">
        <v>60</v>
      </c>
      <c r="C43" s="109" t="s">
        <v>273</v>
      </c>
      <c r="D43" s="109">
        <v>2020</v>
      </c>
      <c r="E43" s="126" t="s">
        <v>266</v>
      </c>
      <c r="F43" s="138">
        <v>24873</v>
      </c>
      <c r="G43" s="355"/>
      <c r="I43" s="165"/>
      <c r="J43" s="165"/>
      <c r="K43" s="165"/>
      <c r="L43" s="165"/>
      <c r="M43" s="165"/>
      <c r="N43" s="165"/>
      <c r="O43" s="165"/>
      <c r="P43" s="165"/>
    </row>
    <row r="44" spans="1:16" ht="16.5" customHeight="1" x14ac:dyDescent="0.25">
      <c r="A44" s="108" t="s">
        <v>420</v>
      </c>
      <c r="B44" s="109" t="s">
        <v>263</v>
      </c>
      <c r="C44" s="109" t="s">
        <v>274</v>
      </c>
      <c r="D44" s="109">
        <v>2020</v>
      </c>
      <c r="E44" s="126" t="s">
        <v>258</v>
      </c>
      <c r="F44" s="138">
        <v>79100</v>
      </c>
      <c r="G44" s="355"/>
      <c r="I44" s="165"/>
      <c r="J44" s="165"/>
      <c r="K44" s="165"/>
      <c r="L44" s="165"/>
      <c r="M44" s="165"/>
      <c r="N44" s="165"/>
      <c r="O44" s="165"/>
      <c r="P44" s="165"/>
    </row>
    <row r="45" spans="1:16" ht="16.5" customHeight="1" x14ac:dyDescent="0.25">
      <c r="A45" s="108" t="s">
        <v>420</v>
      </c>
      <c r="B45" s="109" t="s">
        <v>60</v>
      </c>
      <c r="C45" s="109" t="s">
        <v>275</v>
      </c>
      <c r="D45" s="109">
        <v>2020</v>
      </c>
      <c r="E45" s="126" t="s">
        <v>258</v>
      </c>
      <c r="F45" s="138">
        <v>300160</v>
      </c>
      <c r="G45" s="355"/>
      <c r="I45" s="165"/>
      <c r="J45" s="165"/>
      <c r="K45" s="165"/>
      <c r="L45" s="165"/>
      <c r="M45" s="165"/>
      <c r="N45" s="165"/>
      <c r="O45" s="165"/>
      <c r="P45" s="165"/>
    </row>
    <row r="46" spans="1:16" ht="16.5" customHeight="1" x14ac:dyDescent="0.25">
      <c r="A46" s="108" t="s">
        <v>420</v>
      </c>
      <c r="B46" s="109" t="s">
        <v>264</v>
      </c>
      <c r="C46" s="109" t="s">
        <v>276</v>
      </c>
      <c r="D46" s="109">
        <v>2020</v>
      </c>
      <c r="E46" s="126" t="s">
        <v>258</v>
      </c>
      <c r="F46" s="138">
        <v>41580</v>
      </c>
      <c r="G46" s="355"/>
      <c r="I46" s="165"/>
      <c r="J46" s="165"/>
      <c r="K46" s="165"/>
      <c r="L46" s="165"/>
      <c r="M46" s="165"/>
      <c r="N46" s="165"/>
      <c r="O46" s="165"/>
      <c r="P46" s="165"/>
    </row>
    <row r="47" spans="1:16" ht="16.5" customHeight="1" x14ac:dyDescent="0.25">
      <c r="A47" s="108" t="s">
        <v>420</v>
      </c>
      <c r="B47" s="109" t="s">
        <v>59</v>
      </c>
      <c r="C47" s="109" t="s">
        <v>187</v>
      </c>
      <c r="D47" s="109">
        <v>2020</v>
      </c>
      <c r="E47" s="126" t="s">
        <v>170</v>
      </c>
      <c r="F47" s="138">
        <v>7670837</v>
      </c>
      <c r="G47" s="355"/>
      <c r="I47" s="165"/>
      <c r="J47" s="165"/>
      <c r="K47" s="165"/>
      <c r="L47" s="165"/>
      <c r="M47" s="165"/>
      <c r="N47" s="165"/>
      <c r="O47" s="165"/>
      <c r="P47" s="165"/>
    </row>
    <row r="48" spans="1:16" ht="16.5" customHeight="1" x14ac:dyDescent="0.25">
      <c r="A48" s="108" t="s">
        <v>420</v>
      </c>
      <c r="B48" s="109" t="s">
        <v>87</v>
      </c>
      <c r="C48" s="109" t="s">
        <v>188</v>
      </c>
      <c r="D48" s="109">
        <v>2020</v>
      </c>
      <c r="E48" s="126" t="s">
        <v>170</v>
      </c>
      <c r="F48" s="138">
        <v>13452000</v>
      </c>
      <c r="G48" s="355"/>
      <c r="I48" s="165"/>
      <c r="J48" s="165"/>
      <c r="K48" s="165"/>
      <c r="L48" s="165"/>
      <c r="M48" s="165"/>
      <c r="N48" s="165"/>
      <c r="O48" s="165"/>
      <c r="P48" s="165"/>
    </row>
    <row r="49" spans="1:16" ht="16.5" customHeight="1" x14ac:dyDescent="0.25">
      <c r="A49" s="108" t="s">
        <v>420</v>
      </c>
      <c r="B49" s="109" t="s">
        <v>60</v>
      </c>
      <c r="C49" s="109" t="s">
        <v>189</v>
      </c>
      <c r="D49" s="109">
        <v>2020</v>
      </c>
      <c r="E49" s="126" t="s">
        <v>170</v>
      </c>
      <c r="F49" s="138">
        <v>8424672</v>
      </c>
      <c r="G49" s="355"/>
      <c r="I49" s="165"/>
      <c r="J49" s="165"/>
      <c r="K49" s="165"/>
      <c r="L49" s="165"/>
      <c r="M49" s="165"/>
      <c r="N49" s="165"/>
      <c r="O49" s="165"/>
      <c r="P49" s="165"/>
    </row>
    <row r="50" spans="1:16" ht="16.5" customHeight="1" x14ac:dyDescent="0.25">
      <c r="A50" s="108" t="s">
        <v>420</v>
      </c>
      <c r="B50" s="109" t="s">
        <v>61</v>
      </c>
      <c r="C50" s="109" t="s">
        <v>277</v>
      </c>
      <c r="D50" s="109">
        <v>2020</v>
      </c>
      <c r="E50" s="126" t="s">
        <v>199</v>
      </c>
      <c r="F50" s="138">
        <v>75040</v>
      </c>
      <c r="G50" s="355"/>
      <c r="I50" s="165"/>
      <c r="J50" s="165"/>
      <c r="K50" s="165"/>
      <c r="L50" s="165"/>
      <c r="M50" s="165"/>
      <c r="N50" s="165"/>
      <c r="O50" s="165"/>
      <c r="P50" s="165"/>
    </row>
    <row r="51" spans="1:16" ht="16.5" customHeight="1" x14ac:dyDescent="0.25">
      <c r="A51" s="108" t="s">
        <v>420</v>
      </c>
      <c r="B51" s="109" t="s">
        <v>263</v>
      </c>
      <c r="C51" s="109" t="s">
        <v>278</v>
      </c>
      <c r="D51" s="126">
        <v>2020</v>
      </c>
      <c r="E51" s="126" t="s">
        <v>199</v>
      </c>
      <c r="F51" s="138">
        <v>15980</v>
      </c>
      <c r="G51" s="355"/>
      <c r="I51" s="165"/>
      <c r="J51" s="165"/>
      <c r="K51" s="165"/>
      <c r="L51" s="165"/>
      <c r="M51" s="165"/>
      <c r="N51" s="165"/>
      <c r="O51" s="165"/>
      <c r="P51" s="165"/>
    </row>
    <row r="52" spans="1:16" ht="16.5" customHeight="1" x14ac:dyDescent="0.25">
      <c r="A52" s="108" t="s">
        <v>420</v>
      </c>
      <c r="B52" s="109" t="s">
        <v>264</v>
      </c>
      <c r="C52" s="109" t="s">
        <v>280</v>
      </c>
      <c r="D52" s="126">
        <v>2020</v>
      </c>
      <c r="E52" s="126" t="s">
        <v>279</v>
      </c>
      <c r="F52" s="138">
        <v>4089241</v>
      </c>
      <c r="G52" s="355"/>
      <c r="I52" s="165"/>
      <c r="J52" s="165"/>
      <c r="K52" s="165"/>
      <c r="L52" s="165"/>
      <c r="M52" s="165"/>
      <c r="N52" s="165"/>
      <c r="O52" s="165"/>
      <c r="P52" s="165"/>
    </row>
    <row r="53" spans="1:16" ht="16.5" customHeight="1" x14ac:dyDescent="0.25">
      <c r="A53" s="108" t="s">
        <v>420</v>
      </c>
      <c r="B53" s="109" t="s">
        <v>263</v>
      </c>
      <c r="C53" s="109" t="s">
        <v>281</v>
      </c>
      <c r="D53" s="109">
        <v>2020</v>
      </c>
      <c r="E53" s="109" t="s">
        <v>279</v>
      </c>
      <c r="F53" s="130">
        <v>4896160</v>
      </c>
      <c r="G53" s="355"/>
    </row>
    <row r="54" spans="1:16" ht="16.5" customHeight="1" x14ac:dyDescent="0.25">
      <c r="A54" s="53" t="s">
        <v>217</v>
      </c>
      <c r="B54" s="52"/>
      <c r="C54" s="52"/>
      <c r="D54" s="52"/>
      <c r="E54" s="52"/>
      <c r="F54" s="131">
        <f>SUM(F37:F53)</f>
        <v>39638403</v>
      </c>
      <c r="G54" s="355"/>
    </row>
    <row r="55" spans="1:16" ht="16.5" customHeight="1" x14ac:dyDescent="0.25">
      <c r="A55" s="108" t="s">
        <v>88</v>
      </c>
      <c r="B55" s="109" t="s">
        <v>171</v>
      </c>
      <c r="C55" s="109" t="s">
        <v>172</v>
      </c>
      <c r="D55" s="109">
        <v>2019</v>
      </c>
      <c r="E55" s="109" t="s">
        <v>173</v>
      </c>
      <c r="F55" s="130">
        <v>18000</v>
      </c>
      <c r="G55" s="355"/>
    </row>
    <row r="56" spans="1:16" ht="16.5" customHeight="1" x14ac:dyDescent="0.25">
      <c r="A56" s="108" t="s">
        <v>88</v>
      </c>
      <c r="B56" s="109" t="s">
        <v>413</v>
      </c>
      <c r="C56" s="109" t="s">
        <v>414</v>
      </c>
      <c r="D56" s="109">
        <v>2020</v>
      </c>
      <c r="E56" s="109" t="s">
        <v>173</v>
      </c>
      <c r="F56" s="130">
        <v>8320</v>
      </c>
      <c r="G56" s="355"/>
    </row>
    <row r="57" spans="1:16" ht="16.5" customHeight="1" x14ac:dyDescent="0.25">
      <c r="A57" s="108" t="s">
        <v>88</v>
      </c>
      <c r="B57" s="109" t="s">
        <v>171</v>
      </c>
      <c r="C57" s="109" t="s">
        <v>415</v>
      </c>
      <c r="D57" s="109">
        <v>2020</v>
      </c>
      <c r="E57" s="109" t="s">
        <v>173</v>
      </c>
      <c r="F57" s="130">
        <v>57130</v>
      </c>
      <c r="G57" s="355"/>
    </row>
    <row r="58" spans="1:16" ht="16.5" customHeight="1" x14ac:dyDescent="0.25">
      <c r="A58" s="108" t="s">
        <v>88</v>
      </c>
      <c r="B58" s="109" t="s">
        <v>413</v>
      </c>
      <c r="C58" s="109" t="s">
        <v>416</v>
      </c>
      <c r="D58" s="109">
        <v>2020</v>
      </c>
      <c r="E58" s="109" t="s">
        <v>258</v>
      </c>
      <c r="F58" s="130">
        <v>45280</v>
      </c>
      <c r="G58" s="355"/>
    </row>
    <row r="59" spans="1:16" ht="16.5" customHeight="1" x14ac:dyDescent="0.25">
      <c r="A59" s="108" t="s">
        <v>88</v>
      </c>
      <c r="B59" s="109" t="s">
        <v>171</v>
      </c>
      <c r="C59" s="109" t="s">
        <v>417</v>
      </c>
      <c r="D59" s="109">
        <v>2020</v>
      </c>
      <c r="E59" s="109" t="s">
        <v>258</v>
      </c>
      <c r="F59" s="130">
        <v>175210</v>
      </c>
      <c r="G59" s="355"/>
    </row>
    <row r="60" spans="1:16" ht="16.5" customHeight="1" x14ac:dyDescent="0.25">
      <c r="A60" s="108" t="s">
        <v>88</v>
      </c>
      <c r="B60" s="109" t="s">
        <v>361</v>
      </c>
      <c r="C60" s="109" t="s">
        <v>418</v>
      </c>
      <c r="D60" s="109">
        <v>2020</v>
      </c>
      <c r="E60" s="109" t="s">
        <v>212</v>
      </c>
      <c r="F60" s="130">
        <v>121710</v>
      </c>
      <c r="G60" s="355"/>
    </row>
    <row r="61" spans="1:16" ht="16.5" customHeight="1" x14ac:dyDescent="0.25">
      <c r="A61" s="108" t="s">
        <v>88</v>
      </c>
      <c r="B61" s="109" t="s">
        <v>413</v>
      </c>
      <c r="C61" s="109" t="s">
        <v>419</v>
      </c>
      <c r="D61" s="109">
        <v>2020</v>
      </c>
      <c r="E61" s="109" t="s">
        <v>212</v>
      </c>
      <c r="F61" s="130">
        <v>9140</v>
      </c>
      <c r="G61" s="355"/>
    </row>
    <row r="62" spans="1:16" ht="16.5" customHeight="1" x14ac:dyDescent="0.25">
      <c r="A62" s="53" t="s">
        <v>221</v>
      </c>
      <c r="B62" s="52"/>
      <c r="C62" s="52"/>
      <c r="D62" s="52"/>
      <c r="E62" s="52"/>
      <c r="F62" s="131">
        <f>SUM(F55:F61)</f>
        <v>434790</v>
      </c>
      <c r="G62" s="355"/>
    </row>
    <row r="63" spans="1:16" ht="16.5" customHeight="1" x14ac:dyDescent="0.25">
      <c r="A63" s="127" t="s">
        <v>372</v>
      </c>
      <c r="B63" s="128" t="s">
        <v>373</v>
      </c>
      <c r="C63" s="128" t="s">
        <v>374</v>
      </c>
      <c r="D63" s="128">
        <v>2020</v>
      </c>
      <c r="E63" s="128" t="s">
        <v>185</v>
      </c>
      <c r="F63" s="139">
        <v>134900</v>
      </c>
      <c r="G63" s="355"/>
    </row>
    <row r="64" spans="1:16" ht="16.5" customHeight="1" x14ac:dyDescent="0.25">
      <c r="A64" s="127" t="s">
        <v>372</v>
      </c>
      <c r="B64" s="128" t="s">
        <v>375</v>
      </c>
      <c r="C64" s="128" t="s">
        <v>376</v>
      </c>
      <c r="D64" s="128">
        <v>2020</v>
      </c>
      <c r="E64" s="128" t="s">
        <v>257</v>
      </c>
      <c r="F64" s="139">
        <v>616660</v>
      </c>
      <c r="G64" s="355"/>
    </row>
    <row r="65" spans="1:19" ht="16.5" customHeight="1" x14ac:dyDescent="0.25">
      <c r="A65" s="127" t="s">
        <v>372</v>
      </c>
      <c r="B65" s="128" t="s">
        <v>375</v>
      </c>
      <c r="C65" s="128" t="s">
        <v>377</v>
      </c>
      <c r="D65" s="128">
        <v>2020</v>
      </c>
      <c r="E65" s="128" t="s">
        <v>266</v>
      </c>
      <c r="F65" s="139">
        <v>820680</v>
      </c>
      <c r="G65" s="355"/>
    </row>
    <row r="66" spans="1:19" ht="16.5" customHeight="1" x14ac:dyDescent="0.25">
      <c r="A66" s="127" t="s">
        <v>372</v>
      </c>
      <c r="B66" s="128" t="s">
        <v>373</v>
      </c>
      <c r="C66" s="128" t="s">
        <v>378</v>
      </c>
      <c r="D66" s="128">
        <v>2020</v>
      </c>
      <c r="E66" s="128" t="s">
        <v>258</v>
      </c>
      <c r="F66" s="139">
        <v>561920</v>
      </c>
      <c r="G66" s="355"/>
    </row>
    <row r="67" spans="1:19" ht="16.5" customHeight="1" x14ac:dyDescent="0.25">
      <c r="A67" s="127" t="s">
        <v>372</v>
      </c>
      <c r="B67" s="128" t="s">
        <v>375</v>
      </c>
      <c r="C67" s="128" t="s">
        <v>379</v>
      </c>
      <c r="D67" s="128">
        <v>2020</v>
      </c>
      <c r="E67" s="128" t="s">
        <v>212</v>
      </c>
      <c r="F67" s="139">
        <v>205289</v>
      </c>
      <c r="G67" s="355"/>
    </row>
    <row r="68" spans="1:19" ht="16.5" customHeight="1" x14ac:dyDescent="0.25">
      <c r="A68" s="127" t="s">
        <v>372</v>
      </c>
      <c r="B68" s="125" t="s">
        <v>373</v>
      </c>
      <c r="C68" s="125" t="s">
        <v>380</v>
      </c>
      <c r="D68" s="125">
        <v>2020</v>
      </c>
      <c r="E68" s="125" t="s">
        <v>212</v>
      </c>
      <c r="F68" s="133">
        <v>126300</v>
      </c>
      <c r="G68" s="355"/>
    </row>
    <row r="69" spans="1:19" ht="16.5" customHeight="1" x14ac:dyDescent="0.25">
      <c r="A69" s="30" t="s">
        <v>381</v>
      </c>
      <c r="B69" s="29"/>
      <c r="C69" s="29"/>
      <c r="D69" s="29"/>
      <c r="E69" s="29"/>
      <c r="F69" s="140">
        <f>SUM(F63:F68)</f>
        <v>2465749</v>
      </c>
      <c r="G69" s="355"/>
    </row>
    <row r="70" spans="1:19" ht="16.5" customHeight="1" x14ac:dyDescent="0.25">
      <c r="A70" s="129" t="s">
        <v>252</v>
      </c>
      <c r="B70" s="109" t="s">
        <v>253</v>
      </c>
      <c r="C70" s="113" t="s">
        <v>254</v>
      </c>
      <c r="D70" s="113">
        <v>2020</v>
      </c>
      <c r="E70" s="113" t="s">
        <v>181</v>
      </c>
      <c r="F70" s="141">
        <v>1075499</v>
      </c>
      <c r="G70" s="355"/>
    </row>
    <row r="71" spans="1:19" ht="16.5" customHeight="1" x14ac:dyDescent="0.25">
      <c r="A71" s="129" t="s">
        <v>252</v>
      </c>
      <c r="B71" s="109" t="s">
        <v>253</v>
      </c>
      <c r="C71" s="113" t="s">
        <v>255</v>
      </c>
      <c r="D71" s="113">
        <v>2020</v>
      </c>
      <c r="E71" s="113" t="s">
        <v>183</v>
      </c>
      <c r="F71" s="141">
        <v>729175</v>
      </c>
      <c r="G71" s="355"/>
    </row>
    <row r="72" spans="1:19" ht="16.5" customHeight="1" x14ac:dyDescent="0.25">
      <c r="A72" s="129" t="s">
        <v>252</v>
      </c>
      <c r="B72" s="109" t="s">
        <v>253</v>
      </c>
      <c r="C72" s="113" t="s">
        <v>256</v>
      </c>
      <c r="D72" s="113">
        <v>2020</v>
      </c>
      <c r="E72" s="113" t="s">
        <v>257</v>
      </c>
      <c r="F72" s="141">
        <v>197723</v>
      </c>
      <c r="G72" s="355"/>
    </row>
    <row r="73" spans="1:19" ht="16.5" customHeight="1" x14ac:dyDescent="0.25">
      <c r="A73" s="129" t="s">
        <v>252</v>
      </c>
      <c r="B73" s="109" t="s">
        <v>253</v>
      </c>
      <c r="C73" s="113" t="s">
        <v>371</v>
      </c>
      <c r="D73" s="113">
        <v>2020</v>
      </c>
      <c r="E73" s="113" t="s">
        <v>258</v>
      </c>
      <c r="F73" s="141">
        <v>350110</v>
      </c>
      <c r="G73" s="355"/>
      <c r="I73" s="32"/>
    </row>
    <row r="74" spans="1:19" ht="16.5" customHeight="1" x14ac:dyDescent="0.25">
      <c r="A74" s="53" t="s">
        <v>259</v>
      </c>
      <c r="B74" s="52"/>
      <c r="C74" s="54"/>
      <c r="D74" s="52"/>
      <c r="E74" s="52"/>
      <c r="F74" s="131">
        <f>SUM(F70:F73)</f>
        <v>2352507</v>
      </c>
      <c r="G74" s="355"/>
      <c r="I74" s="32"/>
    </row>
    <row r="75" spans="1:19" ht="16.5" customHeight="1" x14ac:dyDescent="0.25">
      <c r="A75" s="114" t="s">
        <v>229</v>
      </c>
      <c r="B75" s="112" t="s">
        <v>63</v>
      </c>
      <c r="C75" s="113" t="s">
        <v>297</v>
      </c>
      <c r="D75" s="112">
        <v>2020</v>
      </c>
      <c r="E75" s="112" t="s">
        <v>225</v>
      </c>
      <c r="F75" s="137">
        <v>99000</v>
      </c>
      <c r="G75" s="355"/>
    </row>
    <row r="76" spans="1:19" ht="16.5" customHeight="1" x14ac:dyDescent="0.25">
      <c r="A76" s="114" t="s">
        <v>229</v>
      </c>
      <c r="B76" s="112" t="s">
        <v>63</v>
      </c>
      <c r="C76" s="113" t="s">
        <v>298</v>
      </c>
      <c r="D76" s="112">
        <v>2020</v>
      </c>
      <c r="E76" s="112" t="s">
        <v>185</v>
      </c>
      <c r="F76" s="137">
        <v>171860</v>
      </c>
      <c r="G76" s="355"/>
    </row>
    <row r="77" spans="1:19" ht="16.5" customHeight="1" x14ac:dyDescent="0.25">
      <c r="A77" s="114" t="s">
        <v>229</v>
      </c>
      <c r="B77" s="112" t="s">
        <v>63</v>
      </c>
      <c r="C77" s="113" t="s">
        <v>299</v>
      </c>
      <c r="D77" s="112">
        <v>2020</v>
      </c>
      <c r="E77" s="112" t="s">
        <v>212</v>
      </c>
      <c r="F77" s="137">
        <v>7480</v>
      </c>
      <c r="G77" s="355"/>
    </row>
    <row r="78" spans="1:19" ht="16.5" customHeight="1" x14ac:dyDescent="0.25">
      <c r="A78" s="108" t="s">
        <v>229</v>
      </c>
      <c r="B78" s="109" t="s">
        <v>64</v>
      </c>
      <c r="C78" s="109" t="s">
        <v>190</v>
      </c>
      <c r="D78" s="115">
        <v>2020</v>
      </c>
      <c r="E78" s="109" t="s">
        <v>170</v>
      </c>
      <c r="F78" s="130">
        <v>420271</v>
      </c>
      <c r="G78" s="355"/>
      <c r="J78" s="165"/>
      <c r="K78" s="165"/>
      <c r="L78" s="165"/>
      <c r="M78" s="165"/>
      <c r="N78" s="165"/>
      <c r="O78" s="165"/>
      <c r="P78" s="165"/>
      <c r="Q78" s="165"/>
      <c r="R78" s="165"/>
      <c r="S78" s="165"/>
    </row>
    <row r="79" spans="1:19" ht="16.5" customHeight="1" x14ac:dyDescent="0.25">
      <c r="A79" s="108" t="s">
        <v>229</v>
      </c>
      <c r="B79" s="109" t="s">
        <v>191</v>
      </c>
      <c r="C79" s="109" t="s">
        <v>192</v>
      </c>
      <c r="D79" s="115">
        <v>2020</v>
      </c>
      <c r="E79" s="109" t="s">
        <v>170</v>
      </c>
      <c r="F79" s="130">
        <v>261940</v>
      </c>
      <c r="G79" s="355"/>
      <c r="J79" s="165"/>
      <c r="K79" s="165"/>
      <c r="L79" s="165"/>
      <c r="M79" s="165"/>
      <c r="N79" s="165"/>
      <c r="O79" s="165"/>
      <c r="P79" s="165"/>
      <c r="Q79" s="165"/>
      <c r="R79" s="149"/>
      <c r="S79" s="165"/>
    </row>
    <row r="80" spans="1:19" ht="16.5" customHeight="1" x14ac:dyDescent="0.25">
      <c r="A80" s="108" t="s">
        <v>229</v>
      </c>
      <c r="B80" s="109" t="s">
        <v>193</v>
      </c>
      <c r="C80" s="109" t="s">
        <v>194</v>
      </c>
      <c r="D80" s="115">
        <v>2020</v>
      </c>
      <c r="E80" s="109" t="s">
        <v>170</v>
      </c>
      <c r="F80" s="130">
        <v>572948</v>
      </c>
      <c r="G80" s="355"/>
      <c r="J80" s="165"/>
      <c r="K80" s="165"/>
      <c r="L80" s="165"/>
      <c r="M80" s="165"/>
      <c r="N80" s="165"/>
      <c r="O80" s="165"/>
      <c r="P80" s="165"/>
      <c r="Q80" s="165"/>
      <c r="R80" s="149"/>
      <c r="S80" s="165"/>
    </row>
    <row r="81" spans="1:19" ht="16.5" customHeight="1" x14ac:dyDescent="0.25">
      <c r="A81" s="108" t="s">
        <v>229</v>
      </c>
      <c r="B81" s="109" t="s">
        <v>63</v>
      </c>
      <c r="C81" s="109" t="s">
        <v>300</v>
      </c>
      <c r="D81" s="115">
        <v>2020</v>
      </c>
      <c r="E81" s="109" t="s">
        <v>170</v>
      </c>
      <c r="F81" s="130">
        <v>475640</v>
      </c>
      <c r="G81" s="355"/>
      <c r="J81" s="165"/>
      <c r="K81" s="165"/>
      <c r="L81" s="165"/>
      <c r="M81" s="165"/>
      <c r="N81" s="165"/>
      <c r="O81" s="165"/>
      <c r="P81" s="165"/>
      <c r="Q81" s="165"/>
      <c r="R81" s="149"/>
      <c r="S81" s="165"/>
    </row>
    <row r="82" spans="1:19" ht="16.5" customHeight="1" x14ac:dyDescent="0.25">
      <c r="A82" s="108" t="s">
        <v>229</v>
      </c>
      <c r="B82" s="109" t="s">
        <v>191</v>
      </c>
      <c r="C82" s="109" t="s">
        <v>195</v>
      </c>
      <c r="D82" s="115">
        <v>2020</v>
      </c>
      <c r="E82" s="109" t="s">
        <v>167</v>
      </c>
      <c r="F82" s="130">
        <v>460331</v>
      </c>
      <c r="G82" s="355"/>
      <c r="J82" s="165"/>
      <c r="K82" s="165"/>
      <c r="L82" s="165"/>
      <c r="M82" s="165"/>
      <c r="N82" s="165"/>
      <c r="O82" s="165"/>
      <c r="P82" s="165"/>
      <c r="Q82" s="165"/>
      <c r="R82" s="149"/>
      <c r="S82" s="165"/>
    </row>
    <row r="83" spans="1:19" ht="16.5" customHeight="1" x14ac:dyDescent="0.25">
      <c r="A83" s="108" t="s">
        <v>229</v>
      </c>
      <c r="B83" s="109" t="s">
        <v>62</v>
      </c>
      <c r="C83" s="109" t="s">
        <v>196</v>
      </c>
      <c r="D83" s="115">
        <v>2020</v>
      </c>
      <c r="E83" s="109" t="s">
        <v>167</v>
      </c>
      <c r="F83" s="130">
        <v>396866</v>
      </c>
      <c r="G83" s="355"/>
      <c r="J83" s="165"/>
      <c r="K83" s="165"/>
      <c r="L83" s="165"/>
      <c r="M83" s="165"/>
      <c r="N83" s="165"/>
      <c r="O83" s="165"/>
      <c r="P83" s="165"/>
      <c r="Q83" s="165"/>
      <c r="R83" s="149"/>
      <c r="S83" s="165"/>
    </row>
    <row r="84" spans="1:19" ht="16.5" customHeight="1" x14ac:dyDescent="0.25">
      <c r="A84" s="53" t="s">
        <v>95</v>
      </c>
      <c r="B84" s="52"/>
      <c r="C84" s="52"/>
      <c r="D84" s="52"/>
      <c r="E84" s="52"/>
      <c r="F84" s="131">
        <f>SUM(F75:F83)</f>
        <v>2866336</v>
      </c>
      <c r="G84" s="355"/>
      <c r="J84" s="165"/>
      <c r="K84" s="165"/>
      <c r="L84" s="165"/>
      <c r="M84" s="165"/>
      <c r="N84" s="165"/>
      <c r="O84" s="165"/>
      <c r="P84" s="165"/>
      <c r="Q84" s="165"/>
      <c r="R84" s="149"/>
      <c r="S84" s="165"/>
    </row>
    <row r="85" spans="1:19" ht="16.5" customHeight="1" x14ac:dyDescent="0.25">
      <c r="A85" s="114" t="s">
        <v>323</v>
      </c>
      <c r="B85" s="112" t="s">
        <v>116</v>
      </c>
      <c r="C85" s="112" t="s">
        <v>325</v>
      </c>
      <c r="D85" s="112">
        <v>2020</v>
      </c>
      <c r="E85" s="112" t="s">
        <v>199</v>
      </c>
      <c r="F85" s="137">
        <v>3740</v>
      </c>
      <c r="G85" s="355"/>
      <c r="J85" s="165"/>
      <c r="K85" s="165"/>
      <c r="L85" s="165"/>
      <c r="M85" s="165"/>
      <c r="N85" s="165"/>
      <c r="O85" s="165"/>
      <c r="P85" s="165"/>
      <c r="Q85" s="165"/>
      <c r="R85" s="149"/>
      <c r="S85" s="165"/>
    </row>
    <row r="86" spans="1:19" ht="16.5" customHeight="1" x14ac:dyDescent="0.25">
      <c r="A86" s="114" t="s">
        <v>323</v>
      </c>
      <c r="B86" s="112" t="s">
        <v>215</v>
      </c>
      <c r="C86" s="112" t="s">
        <v>448</v>
      </c>
      <c r="D86" s="112">
        <v>2020</v>
      </c>
      <c r="E86" s="112" t="s">
        <v>185</v>
      </c>
      <c r="F86" s="137">
        <v>363160</v>
      </c>
      <c r="G86" s="355"/>
      <c r="J86" s="165"/>
      <c r="K86" s="165"/>
      <c r="L86" s="165"/>
      <c r="M86" s="165"/>
      <c r="N86" s="165"/>
      <c r="O86" s="165"/>
      <c r="P86" s="165"/>
      <c r="Q86" s="165"/>
      <c r="R86" s="165"/>
      <c r="S86" s="165"/>
    </row>
    <row r="87" spans="1:19" ht="16.5" customHeight="1" x14ac:dyDescent="0.25">
      <c r="A87" s="171" t="s">
        <v>323</v>
      </c>
      <c r="B87" s="172" t="s">
        <v>247</v>
      </c>
      <c r="C87" s="172" t="s">
        <v>449</v>
      </c>
      <c r="D87" s="172">
        <v>2020</v>
      </c>
      <c r="E87" s="172" t="s">
        <v>212</v>
      </c>
      <c r="F87" s="173">
        <v>27520</v>
      </c>
      <c r="G87" s="355"/>
      <c r="J87" s="165"/>
      <c r="K87" s="165"/>
      <c r="L87" s="165"/>
      <c r="M87" s="165"/>
      <c r="N87" s="165"/>
      <c r="O87" s="165"/>
      <c r="P87" s="165"/>
      <c r="Q87" s="165"/>
      <c r="R87" s="165"/>
      <c r="S87" s="165"/>
    </row>
    <row r="88" spans="1:19" ht="16.5" customHeight="1" x14ac:dyDescent="0.25">
      <c r="A88" s="53" t="s">
        <v>118</v>
      </c>
      <c r="B88" s="52"/>
      <c r="C88" s="52"/>
      <c r="D88" s="52"/>
      <c r="E88" s="52"/>
      <c r="F88" s="131">
        <f>SUM(F85:F87)</f>
        <v>394420</v>
      </c>
      <c r="G88" s="355"/>
    </row>
    <row r="89" spans="1:19" ht="16.5" customHeight="1" x14ac:dyDescent="0.25">
      <c r="A89" s="108" t="s">
        <v>395</v>
      </c>
      <c r="B89" s="109" t="s">
        <v>197</v>
      </c>
      <c r="C89" s="109" t="s">
        <v>396</v>
      </c>
      <c r="D89" s="109">
        <v>2020</v>
      </c>
      <c r="E89" s="109" t="s">
        <v>265</v>
      </c>
      <c r="F89" s="130">
        <v>1327320</v>
      </c>
      <c r="G89" s="355"/>
    </row>
    <row r="90" spans="1:19" ht="16.5" customHeight="1" x14ac:dyDescent="0.25">
      <c r="A90" s="108" t="s">
        <v>395</v>
      </c>
      <c r="B90" s="109" t="s">
        <v>200</v>
      </c>
      <c r="C90" s="109" t="s">
        <v>201</v>
      </c>
      <c r="D90" s="109">
        <v>2019</v>
      </c>
      <c r="E90" s="109" t="s">
        <v>183</v>
      </c>
      <c r="F90" s="130">
        <v>263000</v>
      </c>
      <c r="G90" s="355"/>
    </row>
    <row r="91" spans="1:19" ht="16.5" customHeight="1" x14ac:dyDescent="0.25">
      <c r="A91" s="108" t="s">
        <v>395</v>
      </c>
      <c r="B91" s="109" t="s">
        <v>290</v>
      </c>
      <c r="C91" s="109" t="s">
        <v>397</v>
      </c>
      <c r="D91" s="109">
        <v>2020</v>
      </c>
      <c r="E91" s="109" t="s">
        <v>183</v>
      </c>
      <c r="F91" s="130">
        <v>6700000</v>
      </c>
      <c r="G91" s="355"/>
    </row>
    <row r="92" spans="1:19" ht="16.5" customHeight="1" x14ac:dyDescent="0.25">
      <c r="A92" s="108" t="s">
        <v>395</v>
      </c>
      <c r="B92" s="109" t="s">
        <v>197</v>
      </c>
      <c r="C92" s="109" t="s">
        <v>398</v>
      </c>
      <c r="D92" s="109">
        <v>2020</v>
      </c>
      <c r="E92" s="109" t="s">
        <v>183</v>
      </c>
      <c r="F92" s="130">
        <v>2711060</v>
      </c>
      <c r="G92" s="355"/>
    </row>
    <row r="93" spans="1:19" ht="16.5" customHeight="1" x14ac:dyDescent="0.25">
      <c r="A93" s="108" t="s">
        <v>395</v>
      </c>
      <c r="B93" s="109" t="s">
        <v>290</v>
      </c>
      <c r="C93" s="109" t="s">
        <v>291</v>
      </c>
      <c r="D93" s="109">
        <v>2020</v>
      </c>
      <c r="E93" s="109" t="s">
        <v>185</v>
      </c>
      <c r="F93" s="130">
        <v>9093475</v>
      </c>
      <c r="G93" s="355"/>
    </row>
    <row r="94" spans="1:19" ht="16.5" customHeight="1" x14ac:dyDescent="0.25">
      <c r="A94" s="108" t="s">
        <v>395</v>
      </c>
      <c r="B94" s="109" t="s">
        <v>260</v>
      </c>
      <c r="C94" s="109" t="s">
        <v>292</v>
      </c>
      <c r="D94" s="109">
        <v>2020</v>
      </c>
      <c r="E94" s="109" t="s">
        <v>185</v>
      </c>
      <c r="F94" s="130">
        <v>2903000</v>
      </c>
      <c r="G94" s="355"/>
    </row>
    <row r="95" spans="1:19" ht="16.5" customHeight="1" x14ac:dyDescent="0.25">
      <c r="A95" s="108" t="s">
        <v>395</v>
      </c>
      <c r="B95" s="109" t="s">
        <v>200</v>
      </c>
      <c r="C95" s="109" t="s">
        <v>293</v>
      </c>
      <c r="D95" s="109">
        <v>2020</v>
      </c>
      <c r="E95" s="109" t="s">
        <v>185</v>
      </c>
      <c r="F95" s="130">
        <v>3532633</v>
      </c>
      <c r="G95" s="355"/>
    </row>
    <row r="96" spans="1:19" ht="16.5" customHeight="1" x14ac:dyDescent="0.25">
      <c r="A96" s="108" t="s">
        <v>395</v>
      </c>
      <c r="B96" s="109" t="s">
        <v>197</v>
      </c>
      <c r="C96" s="109" t="s">
        <v>399</v>
      </c>
      <c r="D96" s="109">
        <v>2020</v>
      </c>
      <c r="E96" s="109" t="s">
        <v>185</v>
      </c>
      <c r="F96" s="130">
        <v>1291460</v>
      </c>
      <c r="G96" s="355"/>
    </row>
    <row r="97" spans="1:7" ht="16.5" customHeight="1" x14ac:dyDescent="0.25">
      <c r="A97" s="108" t="s">
        <v>395</v>
      </c>
      <c r="B97" s="109" t="s">
        <v>197</v>
      </c>
      <c r="C97" s="109" t="s">
        <v>400</v>
      </c>
      <c r="D97" s="109">
        <v>2020</v>
      </c>
      <c r="E97" s="109" t="s">
        <v>173</v>
      </c>
      <c r="F97" s="130">
        <v>1249960</v>
      </c>
      <c r="G97" s="355"/>
    </row>
    <row r="98" spans="1:7" ht="16.5" customHeight="1" x14ac:dyDescent="0.25">
      <c r="A98" s="108" t="s">
        <v>395</v>
      </c>
      <c r="B98" s="109" t="s">
        <v>290</v>
      </c>
      <c r="C98" s="109" t="s">
        <v>401</v>
      </c>
      <c r="D98" s="109">
        <v>2020</v>
      </c>
      <c r="E98" s="109" t="s">
        <v>258</v>
      </c>
      <c r="F98" s="130">
        <v>1164600</v>
      </c>
      <c r="G98" s="355"/>
    </row>
    <row r="99" spans="1:7" ht="16.5" customHeight="1" x14ac:dyDescent="0.25">
      <c r="A99" s="108" t="s">
        <v>395</v>
      </c>
      <c r="B99" s="109" t="s">
        <v>200</v>
      </c>
      <c r="C99" s="109" t="s">
        <v>402</v>
      </c>
      <c r="D99" s="109">
        <v>2020</v>
      </c>
      <c r="E99" s="109" t="s">
        <v>258</v>
      </c>
      <c r="F99" s="130">
        <v>104500</v>
      </c>
      <c r="G99" s="355"/>
    </row>
    <row r="100" spans="1:7" ht="16.5" customHeight="1" x14ac:dyDescent="0.25">
      <c r="A100" s="108" t="s">
        <v>395</v>
      </c>
      <c r="B100" s="109" t="s">
        <v>260</v>
      </c>
      <c r="C100" s="109" t="s">
        <v>403</v>
      </c>
      <c r="D100" s="109">
        <v>2020</v>
      </c>
      <c r="E100" s="109" t="s">
        <v>258</v>
      </c>
      <c r="F100" s="130">
        <v>1918840</v>
      </c>
      <c r="G100" s="355"/>
    </row>
    <row r="101" spans="1:7" ht="16.5" customHeight="1" x14ac:dyDescent="0.25">
      <c r="A101" s="108" t="s">
        <v>395</v>
      </c>
      <c r="B101" s="109" t="s">
        <v>197</v>
      </c>
      <c r="C101" s="109" t="s">
        <v>404</v>
      </c>
      <c r="D101" s="109">
        <v>2020</v>
      </c>
      <c r="E101" s="109" t="s">
        <v>258</v>
      </c>
      <c r="F101" s="130">
        <v>4469140</v>
      </c>
      <c r="G101" s="355"/>
    </row>
    <row r="102" spans="1:7" ht="16.5" customHeight="1" x14ac:dyDescent="0.25">
      <c r="A102" s="108" t="s">
        <v>395</v>
      </c>
      <c r="B102" s="109" t="s">
        <v>197</v>
      </c>
      <c r="C102" s="109" t="s">
        <v>405</v>
      </c>
      <c r="D102" s="109">
        <v>2020</v>
      </c>
      <c r="E102" s="109" t="s">
        <v>212</v>
      </c>
      <c r="F102" s="130">
        <v>513210</v>
      </c>
      <c r="G102" s="355"/>
    </row>
    <row r="103" spans="1:7" ht="16.5" customHeight="1" x14ac:dyDescent="0.25">
      <c r="A103" s="108" t="s">
        <v>395</v>
      </c>
      <c r="B103" s="109" t="s">
        <v>260</v>
      </c>
      <c r="C103" s="109" t="s">
        <v>261</v>
      </c>
      <c r="D103" s="109">
        <v>2020</v>
      </c>
      <c r="E103" s="109" t="s">
        <v>199</v>
      </c>
      <c r="F103" s="130">
        <v>650620</v>
      </c>
      <c r="G103" s="355"/>
    </row>
    <row r="104" spans="1:7" ht="16.5" customHeight="1" x14ac:dyDescent="0.25">
      <c r="A104" s="108" t="s">
        <v>395</v>
      </c>
      <c r="B104" s="109" t="s">
        <v>200</v>
      </c>
      <c r="C104" s="109" t="s">
        <v>262</v>
      </c>
      <c r="D104" s="109">
        <v>2020</v>
      </c>
      <c r="E104" s="109" t="s">
        <v>199</v>
      </c>
      <c r="F104" s="130">
        <v>9440</v>
      </c>
      <c r="G104" s="355"/>
    </row>
    <row r="105" spans="1:7" ht="16.5" customHeight="1" x14ac:dyDescent="0.25">
      <c r="A105" s="108" t="s">
        <v>395</v>
      </c>
      <c r="B105" s="109" t="s">
        <v>197</v>
      </c>
      <c r="C105" s="109" t="s">
        <v>198</v>
      </c>
      <c r="D105" s="109">
        <v>2020</v>
      </c>
      <c r="E105" s="109" t="s">
        <v>199</v>
      </c>
      <c r="F105" s="130">
        <v>72140</v>
      </c>
      <c r="G105" s="355"/>
    </row>
    <row r="106" spans="1:7" ht="16.5" customHeight="1" x14ac:dyDescent="0.25">
      <c r="A106" s="53" t="s">
        <v>228</v>
      </c>
      <c r="B106" s="52"/>
      <c r="C106" s="52"/>
      <c r="D106" s="52"/>
      <c r="E106" s="52"/>
      <c r="F106" s="131">
        <f>SUM(F89:F105)</f>
        <v>37974398</v>
      </c>
      <c r="G106" s="355"/>
    </row>
    <row r="107" spans="1:7" ht="16.5" customHeight="1" x14ac:dyDescent="0.25">
      <c r="A107" s="116" t="s">
        <v>326</v>
      </c>
      <c r="B107" s="117" t="s">
        <v>75</v>
      </c>
      <c r="C107" s="117" t="s">
        <v>327</v>
      </c>
      <c r="D107" s="117">
        <v>2020</v>
      </c>
      <c r="E107" s="117" t="s">
        <v>199</v>
      </c>
      <c r="F107" s="142">
        <v>151500</v>
      </c>
      <c r="G107" s="355"/>
    </row>
    <row r="108" spans="1:7" ht="16.5" customHeight="1" x14ac:dyDescent="0.25">
      <c r="A108" s="116" t="s">
        <v>326</v>
      </c>
      <c r="B108" s="117" t="s">
        <v>75</v>
      </c>
      <c r="C108" s="117" t="s">
        <v>328</v>
      </c>
      <c r="D108" s="117">
        <v>2020</v>
      </c>
      <c r="E108" s="117" t="s">
        <v>329</v>
      </c>
      <c r="F108" s="142">
        <v>15880</v>
      </c>
      <c r="G108" s="355"/>
    </row>
    <row r="109" spans="1:7" ht="16.5" customHeight="1" x14ac:dyDescent="0.25">
      <c r="A109" s="116" t="s">
        <v>326</v>
      </c>
      <c r="B109" s="117" t="s">
        <v>75</v>
      </c>
      <c r="C109" s="117" t="s">
        <v>365</v>
      </c>
      <c r="D109" s="117">
        <v>2020</v>
      </c>
      <c r="E109" s="117" t="s">
        <v>183</v>
      </c>
      <c r="F109" s="142">
        <v>25060</v>
      </c>
      <c r="G109" s="355"/>
    </row>
    <row r="110" spans="1:7" ht="16.5" customHeight="1" x14ac:dyDescent="0.25">
      <c r="A110" s="116" t="s">
        <v>326</v>
      </c>
      <c r="B110" s="117" t="s">
        <v>75</v>
      </c>
      <c r="C110" s="117" t="s">
        <v>366</v>
      </c>
      <c r="D110" s="117">
        <v>2020</v>
      </c>
      <c r="E110" s="117" t="s">
        <v>185</v>
      </c>
      <c r="F110" s="142">
        <v>145507</v>
      </c>
      <c r="G110" s="355"/>
    </row>
    <row r="111" spans="1:7" ht="16.5" customHeight="1" x14ac:dyDescent="0.25">
      <c r="A111" s="114" t="s">
        <v>326</v>
      </c>
      <c r="B111" s="112" t="s">
        <v>75</v>
      </c>
      <c r="C111" s="112" t="s">
        <v>367</v>
      </c>
      <c r="D111" s="112">
        <v>2020</v>
      </c>
      <c r="E111" s="112" t="s">
        <v>266</v>
      </c>
      <c r="F111" s="137">
        <v>36120</v>
      </c>
      <c r="G111" s="355"/>
    </row>
    <row r="112" spans="1:7" ht="16.5" customHeight="1" x14ac:dyDescent="0.25">
      <c r="A112" s="114" t="s">
        <v>326</v>
      </c>
      <c r="B112" s="112" t="s">
        <v>75</v>
      </c>
      <c r="C112" s="112" t="s">
        <v>368</v>
      </c>
      <c r="D112" s="112">
        <v>2020</v>
      </c>
      <c r="E112" s="112" t="s">
        <v>212</v>
      </c>
      <c r="F112" s="137">
        <v>119620</v>
      </c>
      <c r="G112" s="355"/>
    </row>
    <row r="113" spans="1:17" ht="16.5" customHeight="1" x14ac:dyDescent="0.25">
      <c r="A113" s="53" t="s">
        <v>119</v>
      </c>
      <c r="B113" s="52"/>
      <c r="C113" s="52"/>
      <c r="D113" s="52"/>
      <c r="E113" s="52"/>
      <c r="F113" s="131">
        <f>SUM(F107:F112)</f>
        <v>493687</v>
      </c>
      <c r="G113" s="355"/>
    </row>
    <row r="114" spans="1:17" ht="16.5" customHeight="1" x14ac:dyDescent="0.25">
      <c r="A114" s="108" t="s">
        <v>96</v>
      </c>
      <c r="B114" s="109" t="s">
        <v>206</v>
      </c>
      <c r="C114" s="109" t="s">
        <v>316</v>
      </c>
      <c r="D114" s="109">
        <v>2020</v>
      </c>
      <c r="E114" s="109" t="s">
        <v>199</v>
      </c>
      <c r="F114" s="130">
        <v>96680</v>
      </c>
      <c r="G114" s="355"/>
      <c r="I114" s="150"/>
      <c r="J114" s="150"/>
      <c r="K114" s="150"/>
      <c r="L114" s="150"/>
      <c r="M114" s="150"/>
      <c r="N114" s="150"/>
      <c r="O114" s="150"/>
      <c r="P114" s="150"/>
      <c r="Q114" s="150"/>
    </row>
    <row r="115" spans="1:17" ht="16.5" customHeight="1" x14ac:dyDescent="0.25">
      <c r="A115" s="108" t="s">
        <v>96</v>
      </c>
      <c r="B115" s="109" t="s">
        <v>100</v>
      </c>
      <c r="C115" s="109" t="s">
        <v>317</v>
      </c>
      <c r="D115" s="109">
        <v>2020</v>
      </c>
      <c r="E115" s="109" t="s">
        <v>199</v>
      </c>
      <c r="F115" s="130">
        <v>17560</v>
      </c>
      <c r="G115" s="355"/>
      <c r="I115" s="150"/>
      <c r="J115" s="150"/>
      <c r="K115" s="150"/>
      <c r="L115" s="150"/>
      <c r="M115" s="150"/>
      <c r="N115" s="150"/>
      <c r="O115" s="150"/>
      <c r="P115" s="150"/>
      <c r="Q115" s="150"/>
    </row>
    <row r="116" spans="1:17" ht="16.5" customHeight="1" x14ac:dyDescent="0.25">
      <c r="A116" s="108" t="s">
        <v>96</v>
      </c>
      <c r="B116" s="109" t="s">
        <v>46</v>
      </c>
      <c r="C116" s="109" t="s">
        <v>318</v>
      </c>
      <c r="D116" s="109">
        <v>2020</v>
      </c>
      <c r="E116" s="109" t="s">
        <v>199</v>
      </c>
      <c r="F116" s="130">
        <v>19300</v>
      </c>
      <c r="G116" s="355"/>
      <c r="I116" s="150"/>
      <c r="J116" s="150"/>
      <c r="K116" s="150"/>
      <c r="L116" s="150"/>
      <c r="M116" s="150"/>
      <c r="N116" s="150"/>
      <c r="O116" s="150"/>
      <c r="P116" s="150"/>
      <c r="Q116" s="150"/>
    </row>
    <row r="117" spans="1:17" ht="16.5" customHeight="1" x14ac:dyDescent="0.25">
      <c r="A117" s="108" t="s">
        <v>96</v>
      </c>
      <c r="B117" s="109" t="s">
        <v>301</v>
      </c>
      <c r="C117" s="109" t="s">
        <v>302</v>
      </c>
      <c r="D117" s="109">
        <v>2020</v>
      </c>
      <c r="E117" s="109" t="s">
        <v>265</v>
      </c>
      <c r="F117" s="130">
        <v>6440</v>
      </c>
      <c r="G117" s="355"/>
      <c r="I117" s="150"/>
      <c r="J117" s="150"/>
      <c r="K117" s="150"/>
      <c r="L117" s="150"/>
      <c r="M117" s="150"/>
      <c r="N117" s="150"/>
      <c r="O117" s="150"/>
      <c r="P117" s="150"/>
      <c r="Q117" s="150"/>
    </row>
    <row r="118" spans="1:17" ht="16.5" customHeight="1" x14ac:dyDescent="0.25">
      <c r="A118" s="108" t="s">
        <v>96</v>
      </c>
      <c r="B118" s="109" t="s">
        <v>50</v>
      </c>
      <c r="C118" s="109" t="s">
        <v>304</v>
      </c>
      <c r="D118" s="109">
        <v>2020</v>
      </c>
      <c r="E118" s="109" t="s">
        <v>185</v>
      </c>
      <c r="F118" s="130">
        <v>104051</v>
      </c>
      <c r="G118" s="355"/>
      <c r="I118" s="150"/>
      <c r="J118" s="150"/>
      <c r="K118" s="150"/>
      <c r="L118" s="150"/>
      <c r="M118" s="150"/>
      <c r="N118" s="150"/>
      <c r="O118" s="150"/>
      <c r="P118" s="150"/>
      <c r="Q118" s="150"/>
    </row>
    <row r="119" spans="1:17" ht="16.5" customHeight="1" x14ac:dyDescent="0.25">
      <c r="A119" s="108" t="s">
        <v>96</v>
      </c>
      <c r="B119" s="109" t="s">
        <v>206</v>
      </c>
      <c r="C119" s="109" t="s">
        <v>305</v>
      </c>
      <c r="D119" s="109">
        <v>2020</v>
      </c>
      <c r="E119" s="109" t="s">
        <v>185</v>
      </c>
      <c r="F119" s="130">
        <v>355460</v>
      </c>
      <c r="G119" s="355"/>
      <c r="I119" s="150"/>
      <c r="J119" s="150"/>
      <c r="K119" s="150"/>
      <c r="L119" s="150"/>
      <c r="M119" s="150"/>
      <c r="N119" s="150"/>
      <c r="O119" s="150"/>
      <c r="P119" s="150"/>
      <c r="Q119" s="150"/>
    </row>
    <row r="120" spans="1:17" ht="16.5" customHeight="1" x14ac:dyDescent="0.25">
      <c r="A120" s="108" t="s">
        <v>96</v>
      </c>
      <c r="B120" s="109" t="s">
        <v>100</v>
      </c>
      <c r="C120" s="109" t="s">
        <v>306</v>
      </c>
      <c r="D120" s="109">
        <v>2020</v>
      </c>
      <c r="E120" s="109" t="s">
        <v>185</v>
      </c>
      <c r="F120" s="130">
        <v>127260</v>
      </c>
      <c r="G120" s="355"/>
      <c r="I120" s="150"/>
      <c r="J120" s="150"/>
      <c r="K120" s="150"/>
      <c r="L120" s="150"/>
      <c r="M120" s="150"/>
      <c r="N120" s="150"/>
      <c r="O120" s="150"/>
      <c r="P120" s="150"/>
      <c r="Q120" s="150"/>
    </row>
    <row r="121" spans="1:17" ht="16.5" customHeight="1" x14ac:dyDescent="0.25">
      <c r="A121" s="108" t="s">
        <v>96</v>
      </c>
      <c r="B121" s="109" t="s">
        <v>46</v>
      </c>
      <c r="C121" s="109" t="s">
        <v>307</v>
      </c>
      <c r="D121" s="109">
        <v>2020</v>
      </c>
      <c r="E121" s="109" t="s">
        <v>185</v>
      </c>
      <c r="F121" s="130">
        <v>73400</v>
      </c>
      <c r="G121" s="355"/>
      <c r="I121" s="150"/>
      <c r="J121" s="150"/>
      <c r="K121" s="150"/>
      <c r="L121" s="150"/>
      <c r="M121" s="150"/>
      <c r="N121" s="150"/>
      <c r="O121" s="150"/>
      <c r="P121" s="150"/>
      <c r="Q121" s="150"/>
    </row>
    <row r="122" spans="1:17" ht="16.5" customHeight="1" x14ac:dyDescent="0.25">
      <c r="A122" s="108" t="s">
        <v>96</v>
      </c>
      <c r="B122" s="109" t="s">
        <v>107</v>
      </c>
      <c r="C122" s="109" t="s">
        <v>308</v>
      </c>
      <c r="D122" s="109">
        <v>2020</v>
      </c>
      <c r="E122" s="109" t="s">
        <v>266</v>
      </c>
      <c r="F122" s="130">
        <v>127640</v>
      </c>
      <c r="G122" s="355"/>
      <c r="I122" s="150"/>
      <c r="J122" s="150"/>
      <c r="K122" s="150"/>
      <c r="L122" s="150"/>
      <c r="M122" s="150"/>
      <c r="N122" s="150"/>
      <c r="O122" s="150"/>
      <c r="P122" s="150"/>
      <c r="Q122" s="150"/>
    </row>
    <row r="123" spans="1:17" ht="16.5" customHeight="1" x14ac:dyDescent="0.25">
      <c r="A123" s="108" t="s">
        <v>96</v>
      </c>
      <c r="B123" s="109" t="s">
        <v>106</v>
      </c>
      <c r="C123" s="109" t="s">
        <v>309</v>
      </c>
      <c r="D123" s="109">
        <v>2020</v>
      </c>
      <c r="E123" s="109" t="s">
        <v>266</v>
      </c>
      <c r="F123" s="130">
        <v>692160</v>
      </c>
      <c r="G123" s="355"/>
      <c r="I123" s="150"/>
      <c r="J123" s="150"/>
      <c r="K123" s="150"/>
      <c r="L123" s="150"/>
      <c r="M123" s="150"/>
      <c r="N123" s="150"/>
      <c r="O123" s="150"/>
      <c r="P123" s="150"/>
      <c r="Q123" s="150"/>
    </row>
    <row r="124" spans="1:17" ht="16.5" customHeight="1" x14ac:dyDescent="0.25">
      <c r="A124" s="108" t="s">
        <v>96</v>
      </c>
      <c r="B124" s="109" t="s">
        <v>46</v>
      </c>
      <c r="C124" s="109" t="s">
        <v>310</v>
      </c>
      <c r="D124" s="109">
        <v>2020</v>
      </c>
      <c r="E124" s="109" t="s">
        <v>266</v>
      </c>
      <c r="F124" s="130">
        <v>4260</v>
      </c>
      <c r="G124" s="355"/>
      <c r="I124" s="150"/>
      <c r="J124" s="150"/>
      <c r="K124" s="150"/>
      <c r="L124" s="150"/>
      <c r="M124" s="150"/>
      <c r="N124" s="150"/>
      <c r="O124" s="150"/>
      <c r="P124" s="150"/>
      <c r="Q124" s="150"/>
    </row>
    <row r="125" spans="1:17" ht="16.5" customHeight="1" x14ac:dyDescent="0.25">
      <c r="A125" s="108" t="s">
        <v>96</v>
      </c>
      <c r="B125" s="109" t="s">
        <v>107</v>
      </c>
      <c r="C125" s="109" t="s">
        <v>311</v>
      </c>
      <c r="D125" s="109">
        <v>2020</v>
      </c>
      <c r="E125" s="109" t="s">
        <v>258</v>
      </c>
      <c r="F125" s="130">
        <v>73580</v>
      </c>
      <c r="G125" s="355"/>
      <c r="I125" s="150"/>
      <c r="J125" s="150"/>
      <c r="K125" s="150"/>
      <c r="L125" s="150"/>
      <c r="M125" s="150"/>
      <c r="N125" s="150"/>
      <c r="O125" s="150"/>
      <c r="P125" s="150"/>
      <c r="Q125" s="150"/>
    </row>
    <row r="126" spans="1:17" ht="16.5" customHeight="1" x14ac:dyDescent="0.25">
      <c r="A126" s="108" t="s">
        <v>96</v>
      </c>
      <c r="B126" s="109" t="s">
        <v>100</v>
      </c>
      <c r="C126" s="109" t="s">
        <v>312</v>
      </c>
      <c r="D126" s="109">
        <v>2020</v>
      </c>
      <c r="E126" s="109" t="s">
        <v>212</v>
      </c>
      <c r="F126" s="130">
        <v>79800</v>
      </c>
      <c r="G126" s="355"/>
      <c r="I126" s="150"/>
      <c r="J126" s="150"/>
      <c r="K126" s="150"/>
      <c r="L126" s="150"/>
      <c r="M126" s="150"/>
      <c r="N126" s="150"/>
      <c r="O126" s="150"/>
      <c r="P126" s="150"/>
      <c r="Q126" s="150"/>
    </row>
    <row r="127" spans="1:17" ht="16.5" customHeight="1" x14ac:dyDescent="0.25">
      <c r="A127" s="108" t="s">
        <v>96</v>
      </c>
      <c r="B127" s="109" t="s">
        <v>46</v>
      </c>
      <c r="C127" s="109" t="s">
        <v>313</v>
      </c>
      <c r="D127" s="109">
        <v>2020</v>
      </c>
      <c r="E127" s="109" t="s">
        <v>212</v>
      </c>
      <c r="F127" s="130">
        <v>11540</v>
      </c>
      <c r="G127" s="355"/>
      <c r="I127" s="150"/>
      <c r="J127" s="150"/>
      <c r="K127" s="150"/>
      <c r="L127" s="150"/>
      <c r="M127" s="150"/>
      <c r="N127" s="150"/>
      <c r="O127" s="150"/>
      <c r="P127" s="150"/>
      <c r="Q127" s="150"/>
    </row>
    <row r="128" spans="1:17" ht="16.5" customHeight="1" x14ac:dyDescent="0.25">
      <c r="A128" s="108" t="s">
        <v>96</v>
      </c>
      <c r="B128" s="109" t="s">
        <v>432</v>
      </c>
      <c r="C128" s="109" t="s">
        <v>433</v>
      </c>
      <c r="D128" s="109">
        <v>2020</v>
      </c>
      <c r="E128" s="109" t="s">
        <v>170</v>
      </c>
      <c r="F128" s="130">
        <v>264759</v>
      </c>
      <c r="G128" s="355"/>
      <c r="I128" s="150"/>
      <c r="J128" s="150"/>
      <c r="K128" s="150"/>
      <c r="L128" s="150"/>
      <c r="M128" s="150"/>
      <c r="N128" s="150"/>
      <c r="O128" s="150"/>
      <c r="P128" s="150"/>
      <c r="Q128" s="150"/>
    </row>
    <row r="129" spans="1:17" ht="16.5" customHeight="1" x14ac:dyDescent="0.25">
      <c r="A129" s="108" t="s">
        <v>96</v>
      </c>
      <c r="B129" s="109" t="s">
        <v>100</v>
      </c>
      <c r="C129" s="109" t="s">
        <v>202</v>
      </c>
      <c r="D129" s="109">
        <v>2020</v>
      </c>
      <c r="E129" s="109" t="s">
        <v>170</v>
      </c>
      <c r="F129" s="130">
        <v>1294658</v>
      </c>
      <c r="G129" s="355"/>
      <c r="I129" s="150"/>
      <c r="J129" s="150"/>
      <c r="K129" s="150"/>
      <c r="L129" s="150"/>
      <c r="M129" s="150"/>
      <c r="N129" s="150"/>
      <c r="O129" s="150"/>
      <c r="P129" s="150"/>
      <c r="Q129" s="150"/>
    </row>
    <row r="130" spans="1:17" ht="16.5" customHeight="1" x14ac:dyDescent="0.25">
      <c r="A130" s="108" t="s">
        <v>96</v>
      </c>
      <c r="B130" s="109" t="s">
        <v>46</v>
      </c>
      <c r="C130" s="109" t="s">
        <v>203</v>
      </c>
      <c r="D130" s="109">
        <v>2020</v>
      </c>
      <c r="E130" s="109" t="s">
        <v>170</v>
      </c>
      <c r="F130" s="130">
        <v>1142704</v>
      </c>
      <c r="G130" s="355"/>
      <c r="I130" s="150"/>
      <c r="J130" s="150"/>
      <c r="K130" s="150"/>
      <c r="L130" s="150"/>
      <c r="M130" s="150"/>
      <c r="N130" s="150"/>
      <c r="O130" s="150"/>
      <c r="P130" s="150"/>
      <c r="Q130" s="150"/>
    </row>
    <row r="131" spans="1:17" ht="16.5" customHeight="1" x14ac:dyDescent="0.25">
      <c r="A131" s="108" t="s">
        <v>96</v>
      </c>
      <c r="B131" s="109" t="s">
        <v>434</v>
      </c>
      <c r="C131" s="109" t="s">
        <v>435</v>
      </c>
      <c r="D131" s="109">
        <v>2020</v>
      </c>
      <c r="E131" s="109" t="s">
        <v>170</v>
      </c>
      <c r="F131" s="130">
        <v>225286</v>
      </c>
      <c r="G131" s="355"/>
      <c r="I131" s="150"/>
      <c r="J131" s="150"/>
      <c r="K131" s="150"/>
      <c r="L131" s="150"/>
      <c r="M131" s="150"/>
      <c r="N131" s="150"/>
      <c r="O131" s="150"/>
      <c r="P131" s="150"/>
      <c r="Q131" s="150"/>
    </row>
    <row r="132" spans="1:17" ht="16.5" customHeight="1" x14ac:dyDescent="0.25">
      <c r="A132" s="108" t="s">
        <v>96</v>
      </c>
      <c r="B132" s="109" t="s">
        <v>436</v>
      </c>
      <c r="C132" s="109" t="s">
        <v>437</v>
      </c>
      <c r="D132" s="109">
        <v>2020</v>
      </c>
      <c r="E132" s="109" t="s">
        <v>170</v>
      </c>
      <c r="F132" s="130">
        <v>180485</v>
      </c>
      <c r="G132" s="355"/>
      <c r="I132" s="150"/>
      <c r="J132" s="150"/>
      <c r="K132" s="150"/>
      <c r="L132" s="150"/>
      <c r="M132" s="150"/>
      <c r="N132" s="150"/>
      <c r="O132" s="150"/>
      <c r="P132" s="150"/>
      <c r="Q132" s="150"/>
    </row>
    <row r="133" spans="1:17" ht="16.5" customHeight="1" x14ac:dyDescent="0.25">
      <c r="A133" s="108" t="s">
        <v>96</v>
      </c>
      <c r="B133" s="109" t="s">
        <v>245</v>
      </c>
      <c r="C133" s="109" t="s">
        <v>438</v>
      </c>
      <c r="D133" s="109">
        <v>2020</v>
      </c>
      <c r="E133" s="109" t="s">
        <v>170</v>
      </c>
      <c r="F133" s="130">
        <v>542333</v>
      </c>
      <c r="G133" s="355"/>
      <c r="I133" s="150"/>
      <c r="J133" s="150"/>
      <c r="K133" s="150"/>
      <c r="L133" s="150"/>
      <c r="M133" s="150"/>
      <c r="N133" s="150"/>
      <c r="O133" s="150"/>
      <c r="P133" s="150"/>
      <c r="Q133" s="150"/>
    </row>
    <row r="134" spans="1:17" ht="16.5" customHeight="1" x14ac:dyDescent="0.25">
      <c r="A134" s="108" t="s">
        <v>96</v>
      </c>
      <c r="B134" s="109" t="s">
        <v>204</v>
      </c>
      <c r="C134" s="109" t="s">
        <v>205</v>
      </c>
      <c r="D134" s="109">
        <v>2020</v>
      </c>
      <c r="E134" s="109" t="s">
        <v>170</v>
      </c>
      <c r="F134" s="130">
        <v>1041530</v>
      </c>
      <c r="G134" s="355"/>
      <c r="I134" s="150"/>
      <c r="J134" s="150"/>
      <c r="K134" s="150"/>
      <c r="L134" s="150"/>
      <c r="M134" s="150"/>
      <c r="N134" s="150"/>
      <c r="O134" s="150"/>
      <c r="P134" s="150"/>
      <c r="Q134" s="150"/>
    </row>
    <row r="135" spans="1:17" ht="16.5" customHeight="1" x14ac:dyDescent="0.25">
      <c r="A135" s="108" t="s">
        <v>96</v>
      </c>
      <c r="B135" s="109" t="s">
        <v>314</v>
      </c>
      <c r="C135" s="109" t="s">
        <v>315</v>
      </c>
      <c r="D135" s="109">
        <v>2020</v>
      </c>
      <c r="E135" s="109" t="s">
        <v>170</v>
      </c>
      <c r="F135" s="130">
        <v>714493</v>
      </c>
      <c r="G135" s="355"/>
      <c r="I135" s="150"/>
      <c r="J135" s="150"/>
      <c r="K135" s="150"/>
      <c r="L135" s="150"/>
      <c r="M135" s="150"/>
      <c r="N135" s="150"/>
      <c r="O135" s="150"/>
      <c r="P135" s="150"/>
      <c r="Q135" s="150"/>
    </row>
    <row r="136" spans="1:17" ht="16.5" customHeight="1" x14ac:dyDescent="0.25">
      <c r="A136" s="108" t="s">
        <v>96</v>
      </c>
      <c r="B136" s="109" t="s">
        <v>439</v>
      </c>
      <c r="C136" s="109" t="s">
        <v>440</v>
      </c>
      <c r="D136" s="109">
        <v>2020</v>
      </c>
      <c r="E136" s="109" t="s">
        <v>170</v>
      </c>
      <c r="F136" s="130">
        <v>232291</v>
      </c>
      <c r="G136" s="355"/>
      <c r="I136" s="150"/>
      <c r="J136" s="150"/>
      <c r="K136" s="150"/>
      <c r="L136" s="150"/>
      <c r="M136" s="150"/>
      <c r="N136" s="150"/>
      <c r="O136" s="150"/>
      <c r="P136" s="150"/>
      <c r="Q136" s="150"/>
    </row>
    <row r="137" spans="1:17" ht="16.5" customHeight="1" x14ac:dyDescent="0.25">
      <c r="A137" s="108" t="s">
        <v>96</v>
      </c>
      <c r="B137" s="109" t="s">
        <v>100</v>
      </c>
      <c r="C137" s="109" t="s">
        <v>441</v>
      </c>
      <c r="D137" s="109">
        <v>2020</v>
      </c>
      <c r="E137" s="109" t="s">
        <v>167</v>
      </c>
      <c r="F137" s="130">
        <v>253487</v>
      </c>
      <c r="G137" s="355"/>
      <c r="I137" s="150"/>
      <c r="J137" s="150"/>
      <c r="K137" s="150"/>
      <c r="L137" s="150"/>
      <c r="M137" s="150"/>
      <c r="N137" s="150"/>
      <c r="O137" s="150"/>
      <c r="P137" s="150"/>
      <c r="Q137" s="150"/>
    </row>
    <row r="138" spans="1:17" ht="16.5" customHeight="1" x14ac:dyDescent="0.25">
      <c r="A138" s="108" t="s">
        <v>96</v>
      </c>
      <c r="B138" s="109" t="s">
        <v>206</v>
      </c>
      <c r="C138" s="109" t="s">
        <v>207</v>
      </c>
      <c r="D138" s="109">
        <v>2020</v>
      </c>
      <c r="E138" s="109" t="s">
        <v>167</v>
      </c>
      <c r="F138" s="130">
        <v>935028</v>
      </c>
      <c r="G138" s="355"/>
      <c r="I138" s="150"/>
      <c r="J138" s="150"/>
      <c r="K138" s="150"/>
      <c r="L138" s="150"/>
      <c r="M138" s="150"/>
      <c r="N138" s="150"/>
      <c r="O138" s="150"/>
      <c r="P138" s="150"/>
      <c r="Q138" s="150"/>
    </row>
    <row r="139" spans="1:17" ht="16.5" customHeight="1" x14ac:dyDescent="0.25">
      <c r="A139" s="108" t="s">
        <v>96</v>
      </c>
      <c r="B139" s="109" t="s">
        <v>45</v>
      </c>
      <c r="C139" s="109" t="s">
        <v>442</v>
      </c>
      <c r="D139" s="109">
        <v>2020</v>
      </c>
      <c r="E139" s="109" t="s">
        <v>279</v>
      </c>
      <c r="F139" s="130">
        <v>423189</v>
      </c>
      <c r="G139" s="355"/>
      <c r="I139" s="150"/>
      <c r="J139" s="150"/>
      <c r="K139" s="150"/>
      <c r="L139" s="150"/>
      <c r="M139" s="150"/>
      <c r="N139" s="150"/>
      <c r="O139" s="150"/>
      <c r="P139" s="150"/>
      <c r="Q139" s="150"/>
    </row>
    <row r="140" spans="1:17" ht="16.5" customHeight="1" x14ac:dyDescent="0.25">
      <c r="A140" s="108" t="s">
        <v>96</v>
      </c>
      <c r="B140" s="109" t="s">
        <v>48</v>
      </c>
      <c r="C140" s="109" t="s">
        <v>443</v>
      </c>
      <c r="D140" s="109">
        <v>2020</v>
      </c>
      <c r="E140" s="109" t="s">
        <v>279</v>
      </c>
      <c r="F140" s="130">
        <v>341987</v>
      </c>
      <c r="G140" s="355"/>
      <c r="I140" s="150"/>
      <c r="J140" s="150"/>
      <c r="K140" s="150"/>
      <c r="L140" s="150"/>
      <c r="M140" s="150"/>
      <c r="N140" s="150"/>
      <c r="O140" s="150"/>
      <c r="P140" s="150"/>
      <c r="Q140" s="150"/>
    </row>
    <row r="141" spans="1:17" ht="16.5" customHeight="1" x14ac:dyDescent="0.25">
      <c r="A141" s="108" t="s">
        <v>96</v>
      </c>
      <c r="B141" s="109" t="s">
        <v>246</v>
      </c>
      <c r="C141" s="109" t="s">
        <v>319</v>
      </c>
      <c r="D141" s="109">
        <v>2020</v>
      </c>
      <c r="E141" s="109" t="s">
        <v>279</v>
      </c>
      <c r="F141" s="130">
        <v>618771</v>
      </c>
      <c r="G141" s="355"/>
      <c r="I141" s="150"/>
      <c r="J141" s="150"/>
      <c r="K141" s="150"/>
      <c r="L141" s="150"/>
      <c r="M141" s="150"/>
      <c r="N141" s="150"/>
      <c r="O141" s="150"/>
      <c r="P141" s="150"/>
      <c r="Q141" s="150"/>
    </row>
    <row r="142" spans="1:17" ht="16.5" customHeight="1" x14ac:dyDescent="0.25">
      <c r="A142" s="53" t="s">
        <v>115</v>
      </c>
      <c r="B142" s="52"/>
      <c r="C142" s="52"/>
      <c r="D142" s="52"/>
      <c r="E142" s="52"/>
      <c r="F142" s="131">
        <f>SUM(F114:F141)</f>
        <v>10000132</v>
      </c>
      <c r="G142" s="355"/>
      <c r="I142" s="150"/>
      <c r="J142" s="150"/>
      <c r="K142" s="150"/>
      <c r="L142" s="150"/>
      <c r="M142" s="150"/>
      <c r="N142" s="150"/>
      <c r="O142" s="150"/>
      <c r="P142" s="150"/>
      <c r="Q142" s="150"/>
    </row>
    <row r="143" spans="1:17" ht="16.5" customHeight="1" x14ac:dyDescent="0.25">
      <c r="A143" s="114" t="s">
        <v>322</v>
      </c>
      <c r="B143" s="112" t="s">
        <v>320</v>
      </c>
      <c r="C143" s="112" t="s">
        <v>321</v>
      </c>
      <c r="D143" s="112">
        <v>2020</v>
      </c>
      <c r="E143" s="112" t="s">
        <v>185</v>
      </c>
      <c r="F143" s="137">
        <v>3060</v>
      </c>
      <c r="G143" s="355"/>
      <c r="I143" s="150"/>
      <c r="J143" s="150"/>
      <c r="K143" s="150"/>
      <c r="L143" s="150"/>
      <c r="M143" s="150"/>
      <c r="N143" s="150"/>
      <c r="O143" s="110"/>
      <c r="P143" s="167"/>
      <c r="Q143" s="150"/>
    </row>
    <row r="144" spans="1:17" ht="16.5" customHeight="1" x14ac:dyDescent="0.25">
      <c r="A144" s="108" t="s">
        <v>227</v>
      </c>
      <c r="B144" s="109" t="s">
        <v>208</v>
      </c>
      <c r="C144" s="109" t="s">
        <v>209</v>
      </c>
      <c r="D144" s="109">
        <v>2020</v>
      </c>
      <c r="E144" s="109" t="s">
        <v>170</v>
      </c>
      <c r="F144" s="130">
        <v>3596815</v>
      </c>
      <c r="G144" s="355"/>
      <c r="I144" s="150"/>
      <c r="J144" s="150"/>
      <c r="K144" s="150"/>
      <c r="L144" s="150"/>
      <c r="M144" s="150"/>
      <c r="N144" s="150"/>
      <c r="O144" s="110"/>
      <c r="P144" s="167"/>
      <c r="Q144" s="150"/>
    </row>
    <row r="145" spans="1:17" ht="16.5" customHeight="1" x14ac:dyDescent="0.25">
      <c r="A145" s="108" t="s">
        <v>227</v>
      </c>
      <c r="B145" s="109" t="s">
        <v>210</v>
      </c>
      <c r="C145" s="109" t="s">
        <v>211</v>
      </c>
      <c r="D145" s="109">
        <v>2020</v>
      </c>
      <c r="E145" s="109" t="s">
        <v>170</v>
      </c>
      <c r="F145" s="130">
        <v>2889876</v>
      </c>
      <c r="G145" s="355"/>
      <c r="I145" s="150"/>
      <c r="J145" s="150"/>
      <c r="K145" s="150"/>
      <c r="L145" s="150"/>
      <c r="M145" s="150"/>
      <c r="N145" s="150"/>
      <c r="O145" s="110"/>
      <c r="P145" s="167"/>
      <c r="Q145" s="150"/>
    </row>
    <row r="146" spans="1:17" ht="16.5" customHeight="1" x14ac:dyDescent="0.25">
      <c r="A146" s="108" t="s">
        <v>227</v>
      </c>
      <c r="B146" s="109" t="s">
        <v>444</v>
      </c>
      <c r="C146" s="109" t="s">
        <v>324</v>
      </c>
      <c r="D146" s="109">
        <v>2020</v>
      </c>
      <c r="E146" s="109" t="s">
        <v>170</v>
      </c>
      <c r="F146" s="130">
        <v>2290381</v>
      </c>
      <c r="G146" s="355"/>
      <c r="I146" s="150"/>
      <c r="J146" s="150"/>
      <c r="K146" s="150"/>
      <c r="L146" s="150"/>
      <c r="M146" s="150"/>
      <c r="N146" s="150"/>
      <c r="O146" s="110"/>
      <c r="P146" s="167"/>
      <c r="Q146" s="150"/>
    </row>
    <row r="147" spans="1:17" ht="16.5" customHeight="1" x14ac:dyDescent="0.25">
      <c r="A147" s="108" t="s">
        <v>227</v>
      </c>
      <c r="B147" s="109" t="s">
        <v>445</v>
      </c>
      <c r="C147" s="109" t="s">
        <v>446</v>
      </c>
      <c r="D147" s="109">
        <v>2020</v>
      </c>
      <c r="E147" s="109" t="s">
        <v>279</v>
      </c>
      <c r="F147" s="130">
        <v>1222926</v>
      </c>
      <c r="G147" s="355"/>
      <c r="I147" s="150"/>
      <c r="J147" s="150"/>
      <c r="K147" s="150"/>
      <c r="L147" s="150"/>
      <c r="M147" s="150"/>
      <c r="N147" s="150"/>
      <c r="O147" s="110"/>
      <c r="P147" s="150"/>
      <c r="Q147" s="150"/>
    </row>
    <row r="148" spans="1:17" ht="16.5" customHeight="1" x14ac:dyDescent="0.25">
      <c r="A148" s="51" t="s">
        <v>226</v>
      </c>
      <c r="B148" s="52"/>
      <c r="C148" s="52"/>
      <c r="D148" s="52"/>
      <c r="E148" s="52"/>
      <c r="F148" s="131">
        <f>SUM(F143:F147)</f>
        <v>10003058</v>
      </c>
      <c r="G148" s="355"/>
      <c r="I148" s="150"/>
      <c r="J148" s="150"/>
      <c r="K148" s="150"/>
      <c r="L148" s="150"/>
      <c r="M148" s="150"/>
      <c r="N148" s="150"/>
      <c r="O148" s="110"/>
      <c r="P148" s="150"/>
      <c r="Q148" s="150"/>
    </row>
    <row r="149" spans="1:17" ht="16.5" customHeight="1" x14ac:dyDescent="0.25">
      <c r="A149" s="134" t="s">
        <v>123</v>
      </c>
      <c r="B149" s="121" t="s">
        <v>76</v>
      </c>
      <c r="C149" s="121" t="s">
        <v>425</v>
      </c>
      <c r="D149" s="121">
        <v>2020</v>
      </c>
      <c r="E149" s="121" t="s">
        <v>183</v>
      </c>
      <c r="F149" s="135">
        <v>4340</v>
      </c>
      <c r="G149" s="355"/>
      <c r="I149" s="150"/>
      <c r="J149" s="150"/>
      <c r="K149" s="150"/>
      <c r="L149" s="150"/>
      <c r="M149" s="150"/>
      <c r="N149" s="150"/>
      <c r="O149" s="150"/>
      <c r="P149" s="150"/>
      <c r="Q149" s="150"/>
    </row>
    <row r="150" spans="1:17" ht="16.5" customHeight="1" x14ac:dyDescent="0.25">
      <c r="A150" s="134" t="s">
        <v>123</v>
      </c>
      <c r="B150" s="121" t="s">
        <v>126</v>
      </c>
      <c r="C150" s="121" t="s">
        <v>426</v>
      </c>
      <c r="D150" s="121">
        <v>2020</v>
      </c>
      <c r="E150" s="121" t="s">
        <v>258</v>
      </c>
      <c r="F150" s="135">
        <v>86480</v>
      </c>
      <c r="G150" s="355"/>
      <c r="I150" s="150"/>
      <c r="J150" s="150"/>
      <c r="K150" s="150"/>
      <c r="L150" s="150"/>
      <c r="M150" s="150"/>
      <c r="N150" s="150"/>
      <c r="O150" s="150"/>
      <c r="P150" s="150"/>
      <c r="Q150" s="150"/>
    </row>
    <row r="151" spans="1:17" ht="16.5" customHeight="1" x14ac:dyDescent="0.25">
      <c r="A151" s="134" t="s">
        <v>123</v>
      </c>
      <c r="B151" s="121" t="s">
        <v>76</v>
      </c>
      <c r="C151" s="121" t="s">
        <v>427</v>
      </c>
      <c r="D151" s="121">
        <v>2020</v>
      </c>
      <c r="E151" s="121" t="s">
        <v>258</v>
      </c>
      <c r="F151" s="135">
        <v>20060</v>
      </c>
      <c r="G151" s="355"/>
      <c r="I151" s="150"/>
      <c r="J151" s="150"/>
      <c r="K151" s="150"/>
      <c r="L151" s="150"/>
      <c r="M151" s="150"/>
      <c r="N151" s="150"/>
      <c r="O151" s="150"/>
      <c r="P151" s="150"/>
      <c r="Q151" s="150"/>
    </row>
    <row r="152" spans="1:17" ht="16.5" customHeight="1" x14ac:dyDescent="0.25">
      <c r="A152" s="134" t="s">
        <v>123</v>
      </c>
      <c r="B152" s="121" t="s">
        <v>126</v>
      </c>
      <c r="C152" s="121" t="s">
        <v>428</v>
      </c>
      <c r="D152" s="121">
        <v>2020</v>
      </c>
      <c r="E152" s="121" t="s">
        <v>212</v>
      </c>
      <c r="F152" s="135">
        <v>87380</v>
      </c>
      <c r="G152" s="355"/>
      <c r="I152" s="150"/>
      <c r="J152" s="150"/>
      <c r="K152" s="150"/>
      <c r="L152" s="150"/>
      <c r="M152" s="150"/>
      <c r="N152" s="150"/>
      <c r="O152" s="150"/>
      <c r="P152" s="150"/>
      <c r="Q152" s="150"/>
    </row>
    <row r="153" spans="1:17" ht="16.5" customHeight="1" x14ac:dyDescent="0.25">
      <c r="A153" s="134" t="s">
        <v>123</v>
      </c>
      <c r="B153" s="121" t="s">
        <v>76</v>
      </c>
      <c r="C153" s="121" t="s">
        <v>429</v>
      </c>
      <c r="D153" s="121">
        <v>2020</v>
      </c>
      <c r="E153" s="121" t="s">
        <v>212</v>
      </c>
      <c r="F153" s="135">
        <v>1920</v>
      </c>
      <c r="G153" s="355"/>
      <c r="I153" s="150"/>
      <c r="J153" s="150"/>
      <c r="K153" s="150"/>
      <c r="L153" s="150"/>
      <c r="M153" s="150"/>
      <c r="N153" s="150"/>
      <c r="O153" s="150"/>
      <c r="P153" s="150"/>
      <c r="Q153" s="150"/>
    </row>
    <row r="154" spans="1:17" ht="16.5" customHeight="1" x14ac:dyDescent="0.25">
      <c r="A154" s="134" t="s">
        <v>123</v>
      </c>
      <c r="B154" s="121" t="s">
        <v>54</v>
      </c>
      <c r="C154" s="121" t="s">
        <v>430</v>
      </c>
      <c r="D154" s="121">
        <v>2020</v>
      </c>
      <c r="E154" s="121" t="s">
        <v>199</v>
      </c>
      <c r="F154" s="135">
        <v>52220</v>
      </c>
      <c r="G154" s="355"/>
      <c r="I154" s="150"/>
      <c r="J154" s="150"/>
      <c r="K154" s="150"/>
      <c r="L154" s="150"/>
      <c r="M154" s="150"/>
      <c r="N154" s="150"/>
      <c r="O154" s="150"/>
      <c r="P154" s="150"/>
      <c r="Q154" s="150"/>
    </row>
    <row r="155" spans="1:17" ht="16.5" customHeight="1" x14ac:dyDescent="0.25">
      <c r="A155" s="134" t="s">
        <v>123</v>
      </c>
      <c r="B155" s="121" t="s">
        <v>53</v>
      </c>
      <c r="C155" s="121" t="s">
        <v>431</v>
      </c>
      <c r="D155" s="121">
        <v>2020</v>
      </c>
      <c r="E155" s="121" t="s">
        <v>199</v>
      </c>
      <c r="F155" s="135">
        <v>119860</v>
      </c>
      <c r="G155" s="355"/>
      <c r="I155" s="150"/>
      <c r="J155" s="150"/>
      <c r="K155" s="150"/>
      <c r="L155" s="150"/>
      <c r="M155" s="150"/>
      <c r="N155" s="150"/>
      <c r="O155" s="150"/>
      <c r="P155" s="150"/>
      <c r="Q155" s="150"/>
    </row>
    <row r="156" spans="1:17" ht="16.5" customHeight="1" thickBot="1" x14ac:dyDescent="0.3">
      <c r="A156" s="145" t="s">
        <v>382</v>
      </c>
      <c r="B156" s="146"/>
      <c r="C156" s="146"/>
      <c r="D156" s="146"/>
      <c r="E156" s="146"/>
      <c r="F156" s="147">
        <f>SUM(F149:F155)</f>
        <v>372260</v>
      </c>
      <c r="G156" s="355"/>
      <c r="I156" s="150"/>
      <c r="J156" s="150"/>
      <c r="K156" s="150"/>
      <c r="L156" s="150"/>
      <c r="M156" s="150"/>
      <c r="N156" s="150"/>
      <c r="O156" s="150"/>
      <c r="P156" s="150"/>
      <c r="Q156" s="150"/>
    </row>
    <row r="157" spans="1:17" ht="16.5" customHeight="1" thickBot="1" x14ac:dyDescent="0.3">
      <c r="A157" s="143" t="s">
        <v>2</v>
      </c>
      <c r="B157" s="144"/>
      <c r="C157" s="144"/>
      <c r="D157" s="144"/>
      <c r="E157" s="144"/>
      <c r="F157" s="122">
        <f>SUM(F156,F148,F142,F113,F106,F88,F84,F74,F69,F62,F54,F36,F31,F29,F19,F17,F14,F9)</f>
        <v>153563931</v>
      </c>
      <c r="G157" s="356"/>
      <c r="I157" s="150"/>
      <c r="J157" s="150"/>
      <c r="K157" s="150"/>
      <c r="L157" s="150"/>
      <c r="M157" s="150"/>
      <c r="N157" s="110"/>
      <c r="O157" s="150"/>
      <c r="P157" s="150"/>
      <c r="Q157" s="150"/>
    </row>
    <row r="158" spans="1:17" x14ac:dyDescent="0.25">
      <c r="I158" s="150"/>
      <c r="J158" s="150"/>
      <c r="K158" s="150"/>
      <c r="L158" s="150"/>
      <c r="M158" s="150"/>
      <c r="N158" s="110"/>
      <c r="O158" s="150"/>
      <c r="P158" s="150"/>
      <c r="Q158" s="150"/>
    </row>
    <row r="159" spans="1:17" x14ac:dyDescent="0.25">
      <c r="I159" s="150"/>
      <c r="J159" s="150"/>
      <c r="K159" s="150"/>
      <c r="L159" s="150"/>
      <c r="M159" s="150"/>
      <c r="N159" s="110"/>
      <c r="O159" s="150"/>
      <c r="P159" s="150"/>
      <c r="Q159" s="150"/>
    </row>
    <row r="160" spans="1:17" x14ac:dyDescent="0.25">
      <c r="I160" s="150"/>
      <c r="J160" s="150"/>
      <c r="K160" s="150"/>
      <c r="L160" s="150"/>
      <c r="M160" s="150"/>
      <c r="N160" s="110"/>
      <c r="O160" s="150"/>
      <c r="P160" s="150"/>
      <c r="Q160" s="150"/>
    </row>
    <row r="161" spans="9:17" x14ac:dyDescent="0.25">
      <c r="I161" s="150"/>
      <c r="J161" s="150"/>
      <c r="K161" s="150"/>
      <c r="L161" s="150"/>
      <c r="M161" s="150"/>
      <c r="N161" s="110"/>
      <c r="O161" s="150"/>
      <c r="P161" s="150"/>
      <c r="Q161" s="150"/>
    </row>
    <row r="162" spans="9:17" x14ac:dyDescent="0.25">
      <c r="I162" s="150"/>
      <c r="J162" s="150"/>
      <c r="K162" s="150"/>
      <c r="L162" s="150"/>
      <c r="M162" s="150"/>
      <c r="N162" s="110"/>
      <c r="O162" s="150"/>
      <c r="P162" s="150"/>
      <c r="Q162" s="150"/>
    </row>
    <row r="163" spans="9:17" x14ac:dyDescent="0.25">
      <c r="I163" s="150"/>
      <c r="J163" s="150"/>
      <c r="K163" s="150"/>
      <c r="L163" s="150"/>
      <c r="M163" s="150"/>
      <c r="N163" s="110"/>
      <c r="O163" s="150"/>
      <c r="P163" s="150"/>
      <c r="Q163" s="150"/>
    </row>
    <row r="164" spans="9:17" x14ac:dyDescent="0.25">
      <c r="I164" s="150"/>
      <c r="J164" s="150"/>
      <c r="K164" s="150"/>
      <c r="L164" s="150"/>
      <c r="M164" s="150"/>
      <c r="N164" s="110"/>
      <c r="O164" s="150"/>
      <c r="P164" s="150"/>
      <c r="Q164" s="150"/>
    </row>
    <row r="165" spans="9:17" x14ac:dyDescent="0.25">
      <c r="I165" s="150"/>
      <c r="J165" s="150"/>
      <c r="K165" s="150"/>
      <c r="L165" s="150"/>
      <c r="M165" s="150"/>
      <c r="N165" s="110"/>
      <c r="O165" s="150"/>
      <c r="P165" s="150"/>
      <c r="Q165" s="150"/>
    </row>
    <row r="166" spans="9:17" x14ac:dyDescent="0.25">
      <c r="I166" s="150"/>
      <c r="J166" s="150"/>
      <c r="K166" s="150"/>
      <c r="L166" s="150"/>
      <c r="M166" s="150"/>
      <c r="N166" s="110"/>
      <c r="O166" s="150"/>
      <c r="P166" s="150"/>
      <c r="Q166" s="150"/>
    </row>
    <row r="167" spans="9:17" x14ac:dyDescent="0.25">
      <c r="I167" s="150"/>
      <c r="J167" s="150"/>
      <c r="K167" s="150"/>
      <c r="L167" s="150"/>
      <c r="M167" s="150"/>
      <c r="N167" s="110"/>
      <c r="O167" s="150"/>
      <c r="P167" s="150"/>
      <c r="Q167" s="150"/>
    </row>
    <row r="168" spans="9:17" x14ac:dyDescent="0.25">
      <c r="I168" s="150"/>
      <c r="J168" s="150"/>
      <c r="K168" s="150"/>
      <c r="L168" s="150"/>
      <c r="M168" s="150"/>
      <c r="N168" s="110"/>
      <c r="O168" s="150"/>
      <c r="P168" s="150"/>
      <c r="Q168" s="150"/>
    </row>
    <row r="169" spans="9:17" x14ac:dyDescent="0.25">
      <c r="I169" s="150"/>
      <c r="J169" s="150"/>
      <c r="K169" s="150"/>
      <c r="L169" s="150"/>
      <c r="M169" s="150"/>
      <c r="N169" s="110"/>
      <c r="O169" s="150"/>
      <c r="P169" s="150"/>
      <c r="Q169" s="150"/>
    </row>
    <row r="170" spans="9:17" x14ac:dyDescent="0.25">
      <c r="I170" s="150"/>
      <c r="J170" s="150"/>
      <c r="K170" s="150"/>
      <c r="L170" s="150"/>
      <c r="M170" s="150"/>
      <c r="N170" s="110"/>
      <c r="O170" s="150"/>
      <c r="P170" s="150"/>
      <c r="Q170" s="150"/>
    </row>
    <row r="171" spans="9:17" x14ac:dyDescent="0.25">
      <c r="I171" s="150"/>
      <c r="J171" s="150"/>
      <c r="K171" s="150"/>
      <c r="L171" s="150"/>
      <c r="M171" s="150"/>
      <c r="N171" s="168"/>
      <c r="O171" s="150"/>
      <c r="P171" s="150"/>
      <c r="Q171" s="150"/>
    </row>
  </sheetData>
  <mergeCells count="2">
    <mergeCell ref="G4:G157"/>
    <mergeCell ref="A2:G2"/>
  </mergeCells>
  <pageMargins left="0.70866141732283472" right="0.70866141732283472" top="0.74803149606299213" bottom="0.74803149606299213" header="0.31496062992125984" footer="0.31496062992125984"/>
  <pageSetup paperSize="9" scale="50" orientation="portrait" r:id="rId1"/>
  <rowBreaks count="1" manualBreakCount="1">
    <brk id="88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43"/>
  <sheetViews>
    <sheetView tabSelected="1" zoomScale="70" zoomScaleNormal="70" workbookViewId="0">
      <selection activeCell="A2" sqref="A2:J2"/>
    </sheetView>
  </sheetViews>
  <sheetFormatPr defaultColWidth="9.140625" defaultRowHeight="15.75" x14ac:dyDescent="0.25"/>
  <cols>
    <col min="1" max="1" width="43.5703125" style="35" customWidth="1"/>
    <col min="2" max="2" width="17.7109375" style="35" customWidth="1"/>
    <col min="3" max="3" width="20.5703125" style="35" customWidth="1"/>
    <col min="4" max="8" width="17.7109375" style="35" customWidth="1"/>
    <col min="9" max="9" width="31.85546875" style="35" customWidth="1"/>
    <col min="10" max="10" width="40.28515625" style="35" customWidth="1"/>
    <col min="11" max="16384" width="9.140625" style="35"/>
  </cols>
  <sheetData>
    <row r="1" spans="1:10" ht="26.45" customHeight="1" x14ac:dyDescent="0.3">
      <c r="A1" s="34"/>
      <c r="B1" s="34"/>
      <c r="C1" s="34"/>
      <c r="I1" s="36"/>
      <c r="J1" s="36" t="s">
        <v>34</v>
      </c>
    </row>
    <row r="2" spans="1:10" ht="41.25" customHeight="1" x14ac:dyDescent="0.25">
      <c r="A2" s="369" t="s">
        <v>488</v>
      </c>
      <c r="B2" s="370"/>
      <c r="C2" s="370"/>
      <c r="D2" s="370"/>
      <c r="E2" s="370"/>
      <c r="F2" s="370"/>
      <c r="G2" s="370"/>
      <c r="H2" s="370"/>
      <c r="I2" s="370"/>
      <c r="J2" s="371"/>
    </row>
    <row r="3" spans="1:10" ht="33" customHeight="1" x14ac:dyDescent="0.25">
      <c r="A3" s="372" t="s">
        <v>7</v>
      </c>
      <c r="B3" s="372" t="s">
        <v>0</v>
      </c>
      <c r="C3" s="372"/>
      <c r="D3" s="372"/>
      <c r="E3" s="372"/>
      <c r="F3" s="372"/>
      <c r="G3" s="372"/>
      <c r="H3" s="372"/>
      <c r="I3" s="376" t="s">
        <v>1</v>
      </c>
      <c r="J3" s="372" t="s">
        <v>498</v>
      </c>
    </row>
    <row r="4" spans="1:10" ht="87" customHeight="1" x14ac:dyDescent="0.25">
      <c r="A4" s="372"/>
      <c r="B4" s="186">
        <v>1525</v>
      </c>
      <c r="C4" s="186">
        <v>1543</v>
      </c>
      <c r="D4" s="186">
        <v>1541</v>
      </c>
      <c r="E4" s="186">
        <v>1546</v>
      </c>
      <c r="F4" s="186">
        <v>1523</v>
      </c>
      <c r="G4" s="186">
        <v>1563</v>
      </c>
      <c r="H4" s="186">
        <v>1569</v>
      </c>
      <c r="I4" s="376"/>
      <c r="J4" s="372"/>
    </row>
    <row r="5" spans="1:10" ht="31.5" customHeight="1" x14ac:dyDescent="0.25">
      <c r="A5" s="372"/>
      <c r="B5" s="377" t="s">
        <v>70</v>
      </c>
      <c r="C5" s="377"/>
      <c r="D5" s="377" t="s">
        <v>71</v>
      </c>
      <c r="E5" s="377"/>
      <c r="F5" s="377"/>
      <c r="G5" s="377" t="s">
        <v>369</v>
      </c>
      <c r="H5" s="377"/>
      <c r="I5" s="376"/>
      <c r="J5" s="372"/>
    </row>
    <row r="6" spans="1:10" ht="30" customHeight="1" x14ac:dyDescent="0.3">
      <c r="A6" s="66" t="s">
        <v>6</v>
      </c>
      <c r="B6" s="57"/>
      <c r="C6" s="57">
        <v>9500</v>
      </c>
      <c r="D6" s="359">
        <v>38147</v>
      </c>
      <c r="E6" s="359"/>
      <c r="F6" s="359"/>
      <c r="G6" s="57"/>
      <c r="H6" s="57"/>
      <c r="I6" s="68">
        <f>SUM(B6:H6)</f>
        <v>47647</v>
      </c>
      <c r="J6" s="373" t="s">
        <v>68</v>
      </c>
    </row>
    <row r="7" spans="1:10" ht="30" customHeight="1" x14ac:dyDescent="0.3">
      <c r="A7" s="124" t="s">
        <v>12</v>
      </c>
      <c r="B7" s="57"/>
      <c r="C7" s="57"/>
      <c r="D7" s="359">
        <v>20000</v>
      </c>
      <c r="E7" s="359"/>
      <c r="F7" s="359"/>
      <c r="G7" s="57"/>
      <c r="H7" s="57"/>
      <c r="I7" s="68">
        <f t="shared" ref="I7:I26" si="0">SUM(B7:H7)</f>
        <v>20000</v>
      </c>
      <c r="J7" s="374"/>
    </row>
    <row r="8" spans="1:10" ht="30" customHeight="1" x14ac:dyDescent="0.3">
      <c r="A8" s="66" t="s">
        <v>11</v>
      </c>
      <c r="B8" s="57"/>
      <c r="C8" s="57">
        <v>4300</v>
      </c>
      <c r="D8" s="359">
        <v>10700</v>
      </c>
      <c r="E8" s="359"/>
      <c r="F8" s="359"/>
      <c r="G8" s="57"/>
      <c r="H8" s="57"/>
      <c r="I8" s="68">
        <f t="shared" si="0"/>
        <v>15000</v>
      </c>
      <c r="J8" s="374"/>
    </row>
    <row r="9" spans="1:10" ht="30" customHeight="1" x14ac:dyDescent="0.3">
      <c r="A9" s="66" t="s">
        <v>10</v>
      </c>
      <c r="B9" s="57"/>
      <c r="C9" s="57">
        <v>20956</v>
      </c>
      <c r="D9" s="359">
        <v>51578</v>
      </c>
      <c r="E9" s="359"/>
      <c r="F9" s="359"/>
      <c r="G9" s="57"/>
      <c r="H9" s="57"/>
      <c r="I9" s="68">
        <f t="shared" si="0"/>
        <v>72534</v>
      </c>
      <c r="J9" s="374"/>
    </row>
    <row r="10" spans="1:10" ht="30" customHeight="1" x14ac:dyDescent="0.3">
      <c r="A10" s="66" t="s">
        <v>5</v>
      </c>
      <c r="B10" s="57"/>
      <c r="C10" s="57"/>
      <c r="D10" s="359">
        <v>29788</v>
      </c>
      <c r="E10" s="359"/>
      <c r="F10" s="359"/>
      <c r="G10" s="57"/>
      <c r="H10" s="57"/>
      <c r="I10" s="68">
        <f t="shared" si="0"/>
        <v>29788</v>
      </c>
      <c r="J10" s="374"/>
    </row>
    <row r="11" spans="1:10" ht="30" customHeight="1" x14ac:dyDescent="0.3">
      <c r="A11" s="66" t="s">
        <v>3</v>
      </c>
      <c r="B11" s="57"/>
      <c r="C11" s="57"/>
      <c r="D11" s="359">
        <v>51361</v>
      </c>
      <c r="E11" s="359"/>
      <c r="F11" s="359"/>
      <c r="G11" s="57"/>
      <c r="H11" s="57"/>
      <c r="I11" s="68">
        <f t="shared" si="0"/>
        <v>51361</v>
      </c>
      <c r="J11" s="374"/>
    </row>
    <row r="12" spans="1:10" ht="30" customHeight="1" x14ac:dyDescent="0.3">
      <c r="A12" s="124" t="s">
        <v>4</v>
      </c>
      <c r="B12" s="57"/>
      <c r="C12" s="57">
        <v>550</v>
      </c>
      <c r="D12" s="359">
        <v>39450</v>
      </c>
      <c r="E12" s="359"/>
      <c r="F12" s="359"/>
      <c r="G12" s="57"/>
      <c r="H12" s="57"/>
      <c r="I12" s="68">
        <f t="shared" si="0"/>
        <v>40000</v>
      </c>
      <c r="J12" s="374"/>
    </row>
    <row r="13" spans="1:10" ht="30" customHeight="1" x14ac:dyDescent="0.3">
      <c r="A13" s="66" t="s">
        <v>8</v>
      </c>
      <c r="B13" s="57"/>
      <c r="C13" s="57"/>
      <c r="D13" s="359">
        <v>11040</v>
      </c>
      <c r="E13" s="359"/>
      <c r="F13" s="359"/>
      <c r="G13" s="57"/>
      <c r="H13" s="57"/>
      <c r="I13" s="68">
        <f t="shared" si="0"/>
        <v>11040</v>
      </c>
      <c r="J13" s="374"/>
    </row>
    <row r="14" spans="1:10" ht="30" customHeight="1" x14ac:dyDescent="0.3">
      <c r="A14" s="66" t="s">
        <v>17</v>
      </c>
      <c r="B14" s="57"/>
      <c r="C14" s="57"/>
      <c r="D14" s="359">
        <v>30000</v>
      </c>
      <c r="E14" s="359"/>
      <c r="F14" s="359"/>
      <c r="G14" s="57"/>
      <c r="H14" s="57"/>
      <c r="I14" s="68">
        <f t="shared" si="0"/>
        <v>30000</v>
      </c>
      <c r="J14" s="374"/>
    </row>
    <row r="15" spans="1:10" ht="30" customHeight="1" x14ac:dyDescent="0.3">
      <c r="A15" s="66" t="s">
        <v>19</v>
      </c>
      <c r="B15" s="57"/>
      <c r="C15" s="57"/>
      <c r="D15" s="363"/>
      <c r="E15" s="364"/>
      <c r="F15" s="365"/>
      <c r="G15" s="148">
        <v>1472</v>
      </c>
      <c r="H15" s="148">
        <v>19462</v>
      </c>
      <c r="I15" s="68">
        <f t="shared" si="0"/>
        <v>20934</v>
      </c>
      <c r="J15" s="374"/>
    </row>
    <row r="16" spans="1:10" ht="30" customHeight="1" x14ac:dyDescent="0.3">
      <c r="A16" s="66" t="s">
        <v>66</v>
      </c>
      <c r="B16" s="57"/>
      <c r="C16" s="57"/>
      <c r="D16" s="118"/>
      <c r="E16" s="119">
        <v>13230</v>
      </c>
      <c r="F16" s="120"/>
      <c r="G16" s="57"/>
      <c r="H16" s="57"/>
      <c r="I16" s="68">
        <f t="shared" si="0"/>
        <v>13230</v>
      </c>
      <c r="J16" s="374"/>
    </row>
    <row r="17" spans="1:10" ht="30" customHeight="1" x14ac:dyDescent="0.3">
      <c r="A17" s="66" t="s">
        <v>78</v>
      </c>
      <c r="B17" s="57"/>
      <c r="C17" s="57"/>
      <c r="D17" s="363"/>
      <c r="E17" s="364"/>
      <c r="F17" s="365"/>
      <c r="G17" s="57"/>
      <c r="H17" s="123">
        <v>5510</v>
      </c>
      <c r="I17" s="68">
        <f t="shared" si="0"/>
        <v>5510</v>
      </c>
      <c r="J17" s="374"/>
    </row>
    <row r="18" spans="1:10" ht="30" customHeight="1" x14ac:dyDescent="0.3">
      <c r="A18" s="66" t="s">
        <v>165</v>
      </c>
      <c r="B18" s="57">
        <v>3500</v>
      </c>
      <c r="C18" s="57">
        <v>1000</v>
      </c>
      <c r="D18" s="363">
        <v>7500</v>
      </c>
      <c r="E18" s="364"/>
      <c r="F18" s="365"/>
      <c r="G18" s="57"/>
      <c r="H18" s="57"/>
      <c r="I18" s="68">
        <f>SUM(B18:H18)</f>
        <v>12000</v>
      </c>
      <c r="J18" s="374"/>
    </row>
    <row r="19" spans="1:10" ht="30" customHeight="1" x14ac:dyDescent="0.3">
      <c r="A19" s="66" t="s">
        <v>31</v>
      </c>
      <c r="B19" s="57"/>
      <c r="C19" s="57"/>
      <c r="D19" s="363">
        <v>8391</v>
      </c>
      <c r="E19" s="364"/>
      <c r="F19" s="365"/>
      <c r="G19" s="57"/>
      <c r="H19" s="57"/>
      <c r="I19" s="68">
        <f t="shared" si="0"/>
        <v>8391</v>
      </c>
      <c r="J19" s="374"/>
    </row>
    <row r="20" spans="1:10" ht="30" customHeight="1" x14ac:dyDescent="0.3">
      <c r="A20" s="66" t="s">
        <v>36</v>
      </c>
      <c r="B20" s="57"/>
      <c r="C20" s="57"/>
      <c r="D20" s="118"/>
      <c r="E20" s="119">
        <v>2757</v>
      </c>
      <c r="F20" s="120"/>
      <c r="G20" s="57"/>
      <c r="H20" s="57"/>
      <c r="I20" s="68">
        <f t="shared" si="0"/>
        <v>2757</v>
      </c>
      <c r="J20" s="374"/>
    </row>
    <row r="21" spans="1:10" ht="30" customHeight="1" x14ac:dyDescent="0.3">
      <c r="A21" s="66" t="s">
        <v>28</v>
      </c>
      <c r="B21" s="57"/>
      <c r="C21" s="57"/>
      <c r="D21" s="118"/>
      <c r="E21" s="119">
        <v>2134</v>
      </c>
      <c r="F21" s="120"/>
      <c r="G21" s="57"/>
      <c r="H21" s="57"/>
      <c r="I21" s="68">
        <f t="shared" si="0"/>
        <v>2134</v>
      </c>
      <c r="J21" s="374"/>
    </row>
    <row r="22" spans="1:10" ht="30" customHeight="1" x14ac:dyDescent="0.3">
      <c r="A22" s="66" t="s">
        <v>32</v>
      </c>
      <c r="B22" s="57"/>
      <c r="C22" s="57">
        <v>2000</v>
      </c>
      <c r="D22" s="363">
        <v>61</v>
      </c>
      <c r="E22" s="364"/>
      <c r="F22" s="365"/>
      <c r="G22" s="57"/>
      <c r="H22" s="57"/>
      <c r="I22" s="68">
        <f t="shared" si="0"/>
        <v>2061</v>
      </c>
      <c r="J22" s="374"/>
    </row>
    <row r="23" spans="1:10" ht="30" customHeight="1" x14ac:dyDescent="0.3">
      <c r="A23" s="66" t="s">
        <v>29</v>
      </c>
      <c r="B23" s="67"/>
      <c r="C23" s="57">
        <v>453</v>
      </c>
      <c r="D23" s="363">
        <v>299</v>
      </c>
      <c r="E23" s="364"/>
      <c r="F23" s="365"/>
      <c r="G23" s="57"/>
      <c r="H23" s="57"/>
      <c r="I23" s="68">
        <f t="shared" si="0"/>
        <v>752</v>
      </c>
      <c r="J23" s="374"/>
    </row>
    <row r="24" spans="1:10" ht="30" customHeight="1" x14ac:dyDescent="0.3">
      <c r="A24" s="66" t="s">
        <v>30</v>
      </c>
      <c r="B24" s="67"/>
      <c r="C24" s="57"/>
      <c r="D24" s="118"/>
      <c r="E24" s="119">
        <v>1741</v>
      </c>
      <c r="F24" s="120"/>
      <c r="G24" s="57"/>
      <c r="H24" s="57"/>
      <c r="I24" s="68">
        <f t="shared" si="0"/>
        <v>1741</v>
      </c>
      <c r="J24" s="374"/>
    </row>
    <row r="25" spans="1:10" ht="30" customHeight="1" x14ac:dyDescent="0.3">
      <c r="A25" s="66" t="s">
        <v>33</v>
      </c>
      <c r="B25" s="57"/>
      <c r="C25" s="57">
        <v>430</v>
      </c>
      <c r="D25" s="363"/>
      <c r="E25" s="364"/>
      <c r="F25" s="365"/>
      <c r="G25" s="57"/>
      <c r="H25" s="57"/>
      <c r="I25" s="68">
        <f t="shared" si="0"/>
        <v>430</v>
      </c>
      <c r="J25" s="374"/>
    </row>
    <row r="26" spans="1:10" ht="30" customHeight="1" x14ac:dyDescent="0.3">
      <c r="A26" s="66" t="s">
        <v>38</v>
      </c>
      <c r="B26" s="57"/>
      <c r="C26" s="57"/>
      <c r="D26" s="363">
        <v>2000</v>
      </c>
      <c r="E26" s="364"/>
      <c r="F26" s="365"/>
      <c r="G26" s="57"/>
      <c r="H26" s="57"/>
      <c r="I26" s="68">
        <f t="shared" si="0"/>
        <v>2000</v>
      </c>
      <c r="J26" s="375"/>
    </row>
    <row r="27" spans="1:10" ht="30" customHeight="1" x14ac:dyDescent="0.3">
      <c r="A27" s="44" t="s">
        <v>2</v>
      </c>
      <c r="B27" s="44">
        <f>SUM(B6:B26)</f>
        <v>3500</v>
      </c>
      <c r="C27" s="44">
        <f>SUM(C6:C26)</f>
        <v>39189</v>
      </c>
      <c r="D27" s="360">
        <f>SUM(D6:F26)</f>
        <v>320177</v>
      </c>
      <c r="E27" s="360">
        <f>SUM(E10:E22)</f>
        <v>18121</v>
      </c>
      <c r="F27" s="360">
        <f>SUM(F10:F22)</f>
        <v>0</v>
      </c>
      <c r="G27" s="45">
        <f>SUM(G6:G26)</f>
        <v>1472</v>
      </c>
      <c r="H27" s="45">
        <f>SUM(H6:H26)</f>
        <v>24972</v>
      </c>
      <c r="I27" s="46">
        <f>SUM(I6:I26)</f>
        <v>389310</v>
      </c>
      <c r="J27" s="25"/>
    </row>
    <row r="28" spans="1:10" ht="24.75" customHeight="1" x14ac:dyDescent="0.25">
      <c r="A28" s="362"/>
      <c r="B28" s="362"/>
      <c r="C28" s="362"/>
      <c r="D28" s="362"/>
      <c r="E28" s="362"/>
      <c r="F28" s="362"/>
      <c r="G28" s="362"/>
      <c r="H28" s="362"/>
      <c r="I28" s="362"/>
      <c r="J28" s="37"/>
    </row>
    <row r="29" spans="1:10" x14ac:dyDescent="0.25">
      <c r="A29" s="38"/>
      <c r="B29" s="38"/>
      <c r="C29" s="38"/>
      <c r="D29" s="38"/>
      <c r="E29" s="38"/>
      <c r="F29" s="38"/>
      <c r="G29" s="38"/>
      <c r="H29" s="38"/>
      <c r="I29" s="38"/>
    </row>
    <row r="31" spans="1:10" ht="49.5" customHeight="1" x14ac:dyDescent="0.25">
      <c r="A31" s="369" t="s">
        <v>545</v>
      </c>
      <c r="B31" s="370"/>
      <c r="C31" s="370"/>
      <c r="D31" s="370"/>
      <c r="E31" s="370"/>
      <c r="F31" s="370"/>
      <c r="G31" s="370"/>
      <c r="H31" s="370"/>
      <c r="I31" s="370"/>
      <c r="J31" s="371"/>
    </row>
    <row r="32" spans="1:10" ht="28.5" customHeight="1" x14ac:dyDescent="0.25">
      <c r="A32" s="361" t="s">
        <v>7</v>
      </c>
      <c r="B32" s="361" t="s">
        <v>0</v>
      </c>
      <c r="C32" s="361"/>
      <c r="D32" s="361"/>
      <c r="E32" s="361"/>
      <c r="F32" s="361"/>
      <c r="G32" s="361"/>
      <c r="H32" s="361"/>
      <c r="I32" s="219" t="s">
        <v>1</v>
      </c>
      <c r="J32" s="361" t="s">
        <v>498</v>
      </c>
    </row>
    <row r="33" spans="1:10" ht="27" customHeight="1" x14ac:dyDescent="0.25">
      <c r="A33" s="361"/>
      <c r="B33" s="220">
        <v>1222</v>
      </c>
      <c r="C33" s="220">
        <v>1213</v>
      </c>
      <c r="D33" s="220">
        <v>1223</v>
      </c>
      <c r="E33" s="220">
        <v>1313</v>
      </c>
      <c r="F33" s="220">
        <v>1322</v>
      </c>
      <c r="G33" s="220">
        <v>1323</v>
      </c>
      <c r="H33" s="220">
        <v>1621</v>
      </c>
      <c r="I33" s="219"/>
      <c r="J33" s="361"/>
    </row>
    <row r="34" spans="1:10" ht="37.15" customHeight="1" x14ac:dyDescent="0.3">
      <c r="A34" s="213" t="s">
        <v>66</v>
      </c>
      <c r="B34" s="214">
        <v>990</v>
      </c>
      <c r="C34" s="214"/>
      <c r="D34" s="215"/>
      <c r="E34" s="215"/>
      <c r="F34" s="215"/>
      <c r="G34" s="215"/>
      <c r="H34" s="216"/>
      <c r="I34" s="217">
        <f t="shared" ref="I34:I39" si="1">SUM(B34:H34)</f>
        <v>990</v>
      </c>
      <c r="J34" s="218" t="s">
        <v>68</v>
      </c>
    </row>
    <row r="35" spans="1:10" ht="30" customHeight="1" x14ac:dyDescent="0.3">
      <c r="A35" s="55" t="s">
        <v>165</v>
      </c>
      <c r="B35" s="56"/>
      <c r="C35" s="56"/>
      <c r="D35" s="57"/>
      <c r="E35" s="57"/>
      <c r="F35" s="57">
        <v>26</v>
      </c>
      <c r="G35" s="57"/>
      <c r="H35" s="118"/>
      <c r="I35" s="58">
        <f t="shared" si="1"/>
        <v>26</v>
      </c>
      <c r="J35" s="366" t="s">
        <v>69</v>
      </c>
    </row>
    <row r="36" spans="1:10" ht="30" customHeight="1" x14ac:dyDescent="0.3">
      <c r="A36" s="55" t="s">
        <v>24</v>
      </c>
      <c r="B36" s="56">
        <v>82</v>
      </c>
      <c r="C36" s="56">
        <v>128</v>
      </c>
      <c r="D36" s="57">
        <v>280</v>
      </c>
      <c r="E36" s="57"/>
      <c r="F36" s="57"/>
      <c r="G36" s="57"/>
      <c r="H36" s="118"/>
      <c r="I36" s="58">
        <f t="shared" si="1"/>
        <v>490</v>
      </c>
      <c r="J36" s="367"/>
    </row>
    <row r="37" spans="1:10" ht="30" customHeight="1" x14ac:dyDescent="0.3">
      <c r="A37" s="55" t="s">
        <v>5</v>
      </c>
      <c r="B37" s="56"/>
      <c r="C37" s="56"/>
      <c r="D37" s="56">
        <v>22</v>
      </c>
      <c r="E37" s="56"/>
      <c r="F37" s="56"/>
      <c r="G37" s="56">
        <v>190</v>
      </c>
      <c r="H37" s="56"/>
      <c r="I37" s="58">
        <f t="shared" si="1"/>
        <v>212</v>
      </c>
      <c r="J37" s="367"/>
    </row>
    <row r="38" spans="1:10" ht="30" customHeight="1" x14ac:dyDescent="0.3">
      <c r="A38" s="59" t="s">
        <v>74</v>
      </c>
      <c r="B38" s="60"/>
      <c r="C38" s="60"/>
      <c r="D38" s="61"/>
      <c r="E38" s="61"/>
      <c r="F38" s="61">
        <v>31</v>
      </c>
      <c r="G38" s="61"/>
      <c r="H38" s="61"/>
      <c r="I38" s="58">
        <f t="shared" si="1"/>
        <v>31</v>
      </c>
      <c r="J38" s="367"/>
    </row>
    <row r="39" spans="1:10" ht="30" customHeight="1" thickBot="1" x14ac:dyDescent="0.35">
      <c r="A39" s="62" t="s">
        <v>33</v>
      </c>
      <c r="B39" s="63"/>
      <c r="C39" s="63"/>
      <c r="D39" s="64">
        <v>3</v>
      </c>
      <c r="E39" s="64"/>
      <c r="F39" s="64"/>
      <c r="G39" s="64"/>
      <c r="H39" s="64">
        <v>5</v>
      </c>
      <c r="I39" s="65">
        <f t="shared" si="1"/>
        <v>8</v>
      </c>
      <c r="J39" s="368"/>
    </row>
    <row r="40" spans="1:10" ht="30" customHeight="1" thickBot="1" x14ac:dyDescent="0.35">
      <c r="A40" s="39" t="s">
        <v>2</v>
      </c>
      <c r="B40" s="40">
        <f t="shared" ref="B40:I40" si="2">SUM(B34:B39)</f>
        <v>1072</v>
      </c>
      <c r="C40" s="41">
        <f t="shared" si="2"/>
        <v>128</v>
      </c>
      <c r="D40" s="40">
        <f t="shared" si="2"/>
        <v>305</v>
      </c>
      <c r="E40" s="41">
        <f t="shared" si="2"/>
        <v>0</v>
      </c>
      <c r="F40" s="41">
        <f t="shared" si="2"/>
        <v>57</v>
      </c>
      <c r="G40" s="42">
        <f t="shared" si="2"/>
        <v>190</v>
      </c>
      <c r="H40" s="41">
        <f t="shared" si="2"/>
        <v>5</v>
      </c>
      <c r="I40" s="221">
        <f t="shared" si="2"/>
        <v>1757</v>
      </c>
      <c r="J40" s="222"/>
    </row>
    <row r="41" spans="1:10" ht="15.75" customHeight="1" x14ac:dyDescent="0.25">
      <c r="A41" s="358"/>
      <c r="B41" s="358"/>
      <c r="C41" s="358"/>
      <c r="D41" s="358"/>
      <c r="E41" s="358"/>
      <c r="F41" s="358"/>
      <c r="G41" s="358"/>
      <c r="H41" s="358"/>
      <c r="I41" s="358"/>
      <c r="J41" s="14"/>
    </row>
    <row r="42" spans="1:10" x14ac:dyDescent="0.25">
      <c r="J42" s="37"/>
    </row>
    <row r="43" spans="1:10" x14ac:dyDescent="0.25">
      <c r="I43" s="37"/>
    </row>
  </sheetData>
  <mergeCells count="34">
    <mergeCell ref="A2:J2"/>
    <mergeCell ref="J3:J5"/>
    <mergeCell ref="A31:J31"/>
    <mergeCell ref="J32:J33"/>
    <mergeCell ref="J6:J26"/>
    <mergeCell ref="D11:F11"/>
    <mergeCell ref="D12:F12"/>
    <mergeCell ref="A3:A5"/>
    <mergeCell ref="I3:I5"/>
    <mergeCell ref="B5:C5"/>
    <mergeCell ref="D5:F5"/>
    <mergeCell ref="B3:H3"/>
    <mergeCell ref="G5:H5"/>
    <mergeCell ref="J35:J39"/>
    <mergeCell ref="D10:F10"/>
    <mergeCell ref="D6:F6"/>
    <mergeCell ref="D7:F7"/>
    <mergeCell ref="D8:F8"/>
    <mergeCell ref="D9:F9"/>
    <mergeCell ref="A41:I41"/>
    <mergeCell ref="D13:F13"/>
    <mergeCell ref="D14:F14"/>
    <mergeCell ref="D27:F27"/>
    <mergeCell ref="A32:A33"/>
    <mergeCell ref="A28:I28"/>
    <mergeCell ref="B32:H32"/>
    <mergeCell ref="D19:F19"/>
    <mergeCell ref="D22:F22"/>
    <mergeCell ref="D23:F23"/>
    <mergeCell ref="D25:F25"/>
    <mergeCell ref="D15:F15"/>
    <mergeCell ref="D17:F17"/>
    <mergeCell ref="D18:F18"/>
    <mergeCell ref="D26:F26"/>
  </mergeCells>
  <printOptions horizontalCentered="1"/>
  <pageMargins left="0.27559055118110237" right="0" top="1.1023622047244095" bottom="0.62992125984251968" header="0.59055118110236227" footer="0"/>
  <pageSetup paperSize="9" scale="41" orientation="portrait" r:id="rId1"/>
  <ignoredErrors>
    <ignoredError sqref="H40 B40:D4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8000"/>
  </sheetPr>
  <dimension ref="A1:O67"/>
  <sheetViews>
    <sheetView topLeftCell="A10" zoomScaleNormal="100" workbookViewId="0">
      <selection activeCell="H32" sqref="H32"/>
    </sheetView>
  </sheetViews>
  <sheetFormatPr defaultColWidth="9.140625" defaultRowHeight="14.25" x14ac:dyDescent="0.25"/>
  <cols>
    <col min="1" max="1" width="26" style="223" customWidth="1"/>
    <col min="2" max="2" width="29" style="223" customWidth="1"/>
    <col min="3" max="3" width="17.28515625" style="223" customWidth="1"/>
    <col min="4" max="4" width="11.28515625" style="223" bestFit="1" customWidth="1"/>
    <col min="5" max="5" width="12.28515625" style="223" customWidth="1"/>
    <col min="6" max="6" width="19.85546875" style="223" customWidth="1"/>
    <col min="7" max="7" width="13.28515625" style="223" customWidth="1"/>
    <col min="8" max="10" width="9.140625" style="223"/>
    <col min="11" max="11" width="22.28515625" style="223" customWidth="1"/>
    <col min="12" max="12" width="15.85546875" style="223" customWidth="1"/>
    <col min="13" max="13" width="11.5703125" style="223" bestFit="1" customWidth="1"/>
    <col min="14" max="16384" width="9.140625" style="223"/>
  </cols>
  <sheetData>
    <row r="1" spans="1:15" ht="20.25" x14ac:dyDescent="0.3">
      <c r="F1" s="6"/>
      <c r="G1" s="6" t="s">
        <v>40</v>
      </c>
    </row>
    <row r="2" spans="1:15" ht="30" customHeight="1" x14ac:dyDescent="0.25">
      <c r="A2" s="385" t="s">
        <v>495</v>
      </c>
      <c r="B2" s="386"/>
      <c r="C2" s="386"/>
      <c r="D2" s="386"/>
      <c r="E2" s="386"/>
      <c r="F2" s="386"/>
      <c r="G2" s="387"/>
    </row>
    <row r="3" spans="1:15" ht="15.75" customHeight="1" x14ac:dyDescent="0.25">
      <c r="A3" s="388"/>
      <c r="B3" s="389"/>
      <c r="C3" s="389"/>
      <c r="D3" s="389"/>
      <c r="E3" s="389"/>
      <c r="F3" s="389"/>
      <c r="G3" s="390"/>
    </row>
    <row r="4" spans="1:15" ht="28.5" x14ac:dyDescent="0.25">
      <c r="A4" s="224" t="s">
        <v>174</v>
      </c>
      <c r="B4" s="224" t="s">
        <v>175</v>
      </c>
      <c r="C4" s="224" t="s">
        <v>158</v>
      </c>
      <c r="D4" s="224" t="s">
        <v>176</v>
      </c>
      <c r="E4" s="224" t="s">
        <v>177</v>
      </c>
      <c r="F4" s="224" t="s">
        <v>178</v>
      </c>
      <c r="G4" s="224" t="s">
        <v>498</v>
      </c>
      <c r="J4" s="225"/>
      <c r="K4" s="225"/>
      <c r="L4" s="225"/>
      <c r="M4" s="225"/>
      <c r="N4" s="225"/>
      <c r="O4" s="225"/>
    </row>
    <row r="5" spans="1:15" ht="15" x14ac:dyDescent="0.25">
      <c r="A5" s="226" t="s">
        <v>88</v>
      </c>
      <c r="B5" s="227" t="s">
        <v>43</v>
      </c>
      <c r="C5" s="227" t="s">
        <v>341</v>
      </c>
      <c r="D5" s="227">
        <v>2020</v>
      </c>
      <c r="E5" s="227" t="s">
        <v>89</v>
      </c>
      <c r="F5" s="228">
        <v>4772711</v>
      </c>
      <c r="G5" s="378" t="s">
        <v>68</v>
      </c>
      <c r="J5" s="229"/>
      <c r="K5" s="230"/>
      <c r="L5" s="231"/>
      <c r="M5" s="225"/>
      <c r="N5" s="225"/>
      <c r="O5" s="225"/>
    </row>
    <row r="6" spans="1:15" ht="15" x14ac:dyDescent="0.25">
      <c r="A6" s="232" t="s">
        <v>88</v>
      </c>
      <c r="B6" s="233" t="s">
        <v>41</v>
      </c>
      <c r="C6" s="233" t="s">
        <v>90</v>
      </c>
      <c r="D6" s="233">
        <v>2020</v>
      </c>
      <c r="E6" s="233" t="s">
        <v>89</v>
      </c>
      <c r="F6" s="234">
        <v>5620000</v>
      </c>
      <c r="G6" s="378"/>
      <c r="J6" s="229"/>
      <c r="K6" s="230"/>
      <c r="L6" s="231"/>
      <c r="M6" s="225"/>
      <c r="N6" s="225"/>
      <c r="O6" s="225"/>
    </row>
    <row r="7" spans="1:15" ht="15" x14ac:dyDescent="0.25">
      <c r="A7" s="232" t="s">
        <v>88</v>
      </c>
      <c r="B7" s="233" t="s">
        <v>42</v>
      </c>
      <c r="C7" s="233" t="s">
        <v>342</v>
      </c>
      <c r="D7" s="233">
        <v>2020</v>
      </c>
      <c r="E7" s="233" t="s">
        <v>89</v>
      </c>
      <c r="F7" s="234">
        <v>3476000</v>
      </c>
      <c r="G7" s="378"/>
      <c r="J7" s="229"/>
      <c r="K7" s="230"/>
      <c r="L7" s="231"/>
      <c r="M7" s="225"/>
      <c r="N7" s="225"/>
      <c r="O7" s="225"/>
    </row>
    <row r="8" spans="1:15" ht="15" x14ac:dyDescent="0.25">
      <c r="A8" s="232" t="s">
        <v>88</v>
      </c>
      <c r="B8" s="233" t="s">
        <v>244</v>
      </c>
      <c r="C8" s="233" t="s">
        <v>343</v>
      </c>
      <c r="D8" s="233">
        <v>2020</v>
      </c>
      <c r="E8" s="233" t="s">
        <v>89</v>
      </c>
      <c r="F8" s="234">
        <v>2477500</v>
      </c>
      <c r="G8" s="378"/>
      <c r="J8" s="229"/>
      <c r="K8" s="230"/>
      <c r="L8" s="231"/>
      <c r="M8" s="225"/>
      <c r="N8" s="225"/>
      <c r="O8" s="225"/>
    </row>
    <row r="9" spans="1:15" ht="15" x14ac:dyDescent="0.25">
      <c r="A9" s="232" t="s">
        <v>88</v>
      </c>
      <c r="B9" s="233" t="s">
        <v>344</v>
      </c>
      <c r="C9" s="233" t="s">
        <v>345</v>
      </c>
      <c r="D9" s="233">
        <v>2020</v>
      </c>
      <c r="E9" s="233" t="s">
        <v>89</v>
      </c>
      <c r="F9" s="234">
        <v>3653000</v>
      </c>
      <c r="G9" s="378"/>
      <c r="J9" s="225"/>
      <c r="K9" s="235"/>
      <c r="L9" s="235"/>
      <c r="M9" s="225"/>
      <c r="N9" s="225"/>
      <c r="O9" s="225"/>
    </row>
    <row r="10" spans="1:15" x14ac:dyDescent="0.25">
      <c r="A10" s="236" t="s">
        <v>221</v>
      </c>
      <c r="B10" s="237"/>
      <c r="C10" s="237"/>
      <c r="D10" s="237"/>
      <c r="E10" s="237"/>
      <c r="F10" s="238">
        <f>SUM(F5:F9)</f>
        <v>19999211</v>
      </c>
      <c r="G10" s="378"/>
      <c r="J10" s="225"/>
      <c r="K10" s="225"/>
      <c r="L10" s="225"/>
      <c r="M10" s="225"/>
      <c r="N10" s="225"/>
      <c r="O10" s="225"/>
    </row>
    <row r="11" spans="1:15" ht="15" x14ac:dyDescent="0.25">
      <c r="A11" s="232" t="s">
        <v>123</v>
      </c>
      <c r="B11" s="233" t="s">
        <v>53</v>
      </c>
      <c r="C11" s="233" t="s">
        <v>124</v>
      </c>
      <c r="D11" s="233">
        <v>2019</v>
      </c>
      <c r="E11" s="233" t="s">
        <v>22</v>
      </c>
      <c r="F11" s="234">
        <v>1155700</v>
      </c>
      <c r="G11" s="378"/>
      <c r="I11" s="239"/>
      <c r="J11" s="239"/>
      <c r="K11" s="239"/>
      <c r="L11" s="240"/>
      <c r="M11" s="239"/>
      <c r="N11" s="241"/>
      <c r="O11" s="225"/>
    </row>
    <row r="12" spans="1:15" ht="15" x14ac:dyDescent="0.25">
      <c r="A12" s="232" t="s">
        <v>123</v>
      </c>
      <c r="B12" s="233" t="s">
        <v>54</v>
      </c>
      <c r="C12" s="233" t="s">
        <v>125</v>
      </c>
      <c r="D12" s="233">
        <v>2019</v>
      </c>
      <c r="E12" s="233" t="s">
        <v>22</v>
      </c>
      <c r="F12" s="234">
        <v>4913220</v>
      </c>
      <c r="G12" s="378"/>
      <c r="I12" s="239"/>
      <c r="J12" s="239"/>
      <c r="K12" s="239"/>
      <c r="L12" s="240"/>
      <c r="M12" s="239"/>
      <c r="N12" s="241"/>
      <c r="O12" s="225"/>
    </row>
    <row r="13" spans="1:15" ht="15" x14ac:dyDescent="0.25">
      <c r="A13" s="232" t="s">
        <v>123</v>
      </c>
      <c r="B13" s="233" t="s">
        <v>131</v>
      </c>
      <c r="C13" s="233" t="s">
        <v>132</v>
      </c>
      <c r="D13" s="233">
        <v>2019</v>
      </c>
      <c r="E13" s="233" t="s">
        <v>22</v>
      </c>
      <c r="F13" s="234">
        <v>106440</v>
      </c>
      <c r="G13" s="378"/>
      <c r="I13" s="239"/>
      <c r="J13" s="239"/>
      <c r="K13" s="239"/>
      <c r="L13" s="240"/>
      <c r="M13" s="239"/>
      <c r="N13" s="241"/>
      <c r="O13" s="225"/>
    </row>
    <row r="14" spans="1:15" ht="15" x14ac:dyDescent="0.25">
      <c r="A14" s="232" t="s">
        <v>123</v>
      </c>
      <c r="B14" s="233" t="s">
        <v>126</v>
      </c>
      <c r="C14" s="233" t="s">
        <v>127</v>
      </c>
      <c r="D14" s="233">
        <v>2019</v>
      </c>
      <c r="E14" s="233" t="s">
        <v>22</v>
      </c>
      <c r="F14" s="234">
        <v>407840</v>
      </c>
      <c r="G14" s="378"/>
      <c r="I14" s="239"/>
      <c r="J14" s="239"/>
      <c r="K14" s="239"/>
      <c r="L14" s="240"/>
      <c r="M14" s="239"/>
      <c r="N14" s="241"/>
      <c r="O14" s="225"/>
    </row>
    <row r="15" spans="1:15" ht="15" x14ac:dyDescent="0.25">
      <c r="A15" s="232" t="s">
        <v>123</v>
      </c>
      <c r="B15" s="233" t="s">
        <v>220</v>
      </c>
      <c r="C15" s="233" t="s">
        <v>128</v>
      </c>
      <c r="D15" s="233">
        <v>2019</v>
      </c>
      <c r="E15" s="233" t="s">
        <v>22</v>
      </c>
      <c r="F15" s="234">
        <v>316140</v>
      </c>
      <c r="G15" s="378"/>
      <c r="I15" s="239"/>
      <c r="J15" s="239"/>
      <c r="K15" s="239"/>
      <c r="L15" s="240"/>
      <c r="M15" s="239"/>
      <c r="N15" s="241"/>
      <c r="O15" s="225"/>
    </row>
    <row r="16" spans="1:15" ht="15" x14ac:dyDescent="0.25">
      <c r="A16" s="232" t="s">
        <v>123</v>
      </c>
      <c r="B16" s="233" t="s">
        <v>76</v>
      </c>
      <c r="C16" s="233" t="s">
        <v>451</v>
      </c>
      <c r="D16" s="233">
        <v>2020</v>
      </c>
      <c r="E16" s="233" t="s">
        <v>22</v>
      </c>
      <c r="F16" s="234">
        <v>63860</v>
      </c>
      <c r="G16" s="378"/>
      <c r="I16" s="239"/>
      <c r="J16" s="239"/>
      <c r="K16" s="239"/>
      <c r="L16" s="240"/>
      <c r="M16" s="239"/>
      <c r="N16" s="241"/>
      <c r="O16" s="225"/>
    </row>
    <row r="17" spans="1:15" ht="15" x14ac:dyDescent="0.25">
      <c r="A17" s="232" t="s">
        <v>123</v>
      </c>
      <c r="B17" s="233" t="s">
        <v>220</v>
      </c>
      <c r="C17" s="233" t="s">
        <v>129</v>
      </c>
      <c r="D17" s="233">
        <v>2019</v>
      </c>
      <c r="E17" s="233" t="s">
        <v>130</v>
      </c>
      <c r="F17" s="234">
        <v>10004120</v>
      </c>
      <c r="G17" s="378"/>
      <c r="I17" s="239"/>
      <c r="J17" s="239"/>
      <c r="K17" s="239"/>
      <c r="L17" s="240"/>
      <c r="M17" s="239"/>
      <c r="N17" s="241"/>
      <c r="O17" s="225"/>
    </row>
    <row r="18" spans="1:15" x14ac:dyDescent="0.25">
      <c r="A18" s="242" t="s">
        <v>133</v>
      </c>
      <c r="B18" s="243"/>
      <c r="C18" s="243"/>
      <c r="D18" s="243"/>
      <c r="E18" s="243"/>
      <c r="F18" s="244">
        <f>SUM(F11:F17)</f>
        <v>16967320</v>
      </c>
      <c r="G18" s="378"/>
    </row>
    <row r="19" spans="1:15" ht="15" x14ac:dyDescent="0.25">
      <c r="A19" s="245" t="s">
        <v>96</v>
      </c>
      <c r="B19" s="233" t="s">
        <v>106</v>
      </c>
      <c r="C19" s="233" t="s">
        <v>452</v>
      </c>
      <c r="D19" s="233">
        <v>2020</v>
      </c>
      <c r="E19" s="233" t="s">
        <v>23</v>
      </c>
      <c r="F19" s="246">
        <v>677075</v>
      </c>
      <c r="G19" s="378"/>
    </row>
    <row r="20" spans="1:15" ht="15" x14ac:dyDescent="0.25">
      <c r="A20" s="245" t="s">
        <v>96</v>
      </c>
      <c r="B20" s="233" t="s">
        <v>100</v>
      </c>
      <c r="C20" s="233" t="s">
        <v>101</v>
      </c>
      <c r="D20" s="233">
        <v>2020</v>
      </c>
      <c r="E20" s="233" t="s">
        <v>23</v>
      </c>
      <c r="F20" s="246">
        <v>458280</v>
      </c>
      <c r="G20" s="378"/>
      <c r="J20" s="230"/>
    </row>
    <row r="21" spans="1:15" ht="15" x14ac:dyDescent="0.25">
      <c r="A21" s="245" t="s">
        <v>96</v>
      </c>
      <c r="B21" s="233" t="s">
        <v>46</v>
      </c>
      <c r="C21" s="233" t="s">
        <v>103</v>
      </c>
      <c r="D21" s="233">
        <v>2020</v>
      </c>
      <c r="E21" s="233" t="s">
        <v>23</v>
      </c>
      <c r="F21" s="246">
        <v>63500</v>
      </c>
      <c r="G21" s="378"/>
      <c r="J21" s="230"/>
    </row>
    <row r="22" spans="1:15" ht="15" x14ac:dyDescent="0.25">
      <c r="A22" s="245" t="s">
        <v>96</v>
      </c>
      <c r="B22" s="233" t="s">
        <v>44</v>
      </c>
      <c r="C22" s="233" t="s">
        <v>97</v>
      </c>
      <c r="D22" s="233">
        <v>2020</v>
      </c>
      <c r="E22" s="233" t="s">
        <v>23</v>
      </c>
      <c r="F22" s="246">
        <v>13680</v>
      </c>
      <c r="G22" s="378"/>
      <c r="J22" s="230"/>
    </row>
    <row r="23" spans="1:15" ht="15" x14ac:dyDescent="0.25">
      <c r="A23" s="245" t="s">
        <v>96</v>
      </c>
      <c r="B23" s="233" t="s">
        <v>51</v>
      </c>
      <c r="C23" s="233" t="s">
        <v>111</v>
      </c>
      <c r="D23" s="233">
        <v>2019</v>
      </c>
      <c r="E23" s="233" t="s">
        <v>22</v>
      </c>
      <c r="F23" s="246">
        <v>354460</v>
      </c>
      <c r="G23" s="378"/>
      <c r="J23" s="247"/>
    </row>
    <row r="24" spans="1:15" ht="15" x14ac:dyDescent="0.25">
      <c r="A24" s="245" t="s">
        <v>96</v>
      </c>
      <c r="B24" s="233" t="s">
        <v>107</v>
      </c>
      <c r="C24" s="233" t="s">
        <v>108</v>
      </c>
      <c r="D24" s="233">
        <v>2019</v>
      </c>
      <c r="E24" s="233" t="s">
        <v>22</v>
      </c>
      <c r="F24" s="246">
        <v>269480</v>
      </c>
      <c r="G24" s="378"/>
    </row>
    <row r="25" spans="1:15" ht="15" x14ac:dyDescent="0.25">
      <c r="A25" s="245" t="s">
        <v>96</v>
      </c>
      <c r="B25" s="233" t="s">
        <v>47</v>
      </c>
      <c r="C25" s="233" t="s">
        <v>105</v>
      </c>
      <c r="D25" s="233">
        <v>2019</v>
      </c>
      <c r="E25" s="233" t="s">
        <v>22</v>
      </c>
      <c r="F25" s="246">
        <v>47780</v>
      </c>
      <c r="G25" s="378"/>
    </row>
    <row r="26" spans="1:15" ht="15" x14ac:dyDescent="0.25">
      <c r="A26" s="245" t="s">
        <v>96</v>
      </c>
      <c r="B26" s="233" t="s">
        <v>49</v>
      </c>
      <c r="C26" s="233" t="s">
        <v>110</v>
      </c>
      <c r="D26" s="233">
        <v>2020</v>
      </c>
      <c r="E26" s="233" t="s">
        <v>22</v>
      </c>
      <c r="F26" s="246">
        <v>70180</v>
      </c>
      <c r="G26" s="378"/>
    </row>
    <row r="27" spans="1:15" ht="15" x14ac:dyDescent="0.25">
      <c r="A27" s="245" t="s">
        <v>96</v>
      </c>
      <c r="B27" s="233" t="s">
        <v>330</v>
      </c>
      <c r="C27" s="233" t="s">
        <v>331</v>
      </c>
      <c r="D27" s="233">
        <v>2020</v>
      </c>
      <c r="E27" s="233" t="s">
        <v>22</v>
      </c>
      <c r="F27" s="246">
        <v>2111924</v>
      </c>
      <c r="G27" s="378"/>
    </row>
    <row r="28" spans="1:15" ht="15" x14ac:dyDescent="0.25">
      <c r="A28" s="245" t="s">
        <v>96</v>
      </c>
      <c r="B28" s="233" t="s">
        <v>113</v>
      </c>
      <c r="C28" s="233" t="s">
        <v>114</v>
      </c>
      <c r="D28" s="233">
        <v>2020</v>
      </c>
      <c r="E28" s="233" t="s">
        <v>22</v>
      </c>
      <c r="F28" s="246">
        <v>67400</v>
      </c>
      <c r="G28" s="378"/>
    </row>
    <row r="29" spans="1:15" ht="15" x14ac:dyDescent="0.25">
      <c r="A29" s="245" t="s">
        <v>96</v>
      </c>
      <c r="B29" s="233" t="s">
        <v>51</v>
      </c>
      <c r="C29" s="233" t="s">
        <v>112</v>
      </c>
      <c r="D29" s="233">
        <v>2020</v>
      </c>
      <c r="E29" s="233" t="s">
        <v>22</v>
      </c>
      <c r="F29" s="246">
        <v>23580</v>
      </c>
      <c r="G29" s="378"/>
    </row>
    <row r="30" spans="1:15" ht="15" x14ac:dyDescent="0.25">
      <c r="A30" s="245" t="s">
        <v>96</v>
      </c>
      <c r="B30" s="233" t="s">
        <v>106</v>
      </c>
      <c r="C30" s="233" t="s">
        <v>453</v>
      </c>
      <c r="D30" s="233">
        <v>2020</v>
      </c>
      <c r="E30" s="233" t="s">
        <v>22</v>
      </c>
      <c r="F30" s="246">
        <v>652840</v>
      </c>
      <c r="G30" s="378"/>
    </row>
    <row r="31" spans="1:15" ht="15" x14ac:dyDescent="0.25">
      <c r="A31" s="245" t="s">
        <v>96</v>
      </c>
      <c r="B31" s="233" t="s">
        <v>303</v>
      </c>
      <c r="C31" s="233" t="s">
        <v>332</v>
      </c>
      <c r="D31" s="233">
        <v>2020</v>
      </c>
      <c r="E31" s="233" t="s">
        <v>22</v>
      </c>
      <c r="F31" s="246">
        <v>1082220</v>
      </c>
      <c r="G31" s="378"/>
    </row>
    <row r="32" spans="1:15" ht="15" x14ac:dyDescent="0.25">
      <c r="A32" s="245" t="s">
        <v>96</v>
      </c>
      <c r="B32" s="233" t="s">
        <v>45</v>
      </c>
      <c r="C32" s="233" t="s">
        <v>99</v>
      </c>
      <c r="D32" s="233">
        <v>2020</v>
      </c>
      <c r="E32" s="233" t="s">
        <v>22</v>
      </c>
      <c r="F32" s="246">
        <v>2560</v>
      </c>
      <c r="G32" s="378"/>
    </row>
    <row r="33" spans="1:11" ht="15" x14ac:dyDescent="0.25">
      <c r="A33" s="245" t="s">
        <v>96</v>
      </c>
      <c r="B33" s="233" t="s">
        <v>100</v>
      </c>
      <c r="C33" s="233" t="s">
        <v>102</v>
      </c>
      <c r="D33" s="233">
        <v>2020</v>
      </c>
      <c r="E33" s="233" t="s">
        <v>22</v>
      </c>
      <c r="F33" s="246">
        <v>269260</v>
      </c>
      <c r="G33" s="378"/>
    </row>
    <row r="34" spans="1:11" ht="15" x14ac:dyDescent="0.25">
      <c r="A34" s="245" t="s">
        <v>96</v>
      </c>
      <c r="B34" s="233" t="s">
        <v>46</v>
      </c>
      <c r="C34" s="233" t="s">
        <v>104</v>
      </c>
      <c r="D34" s="233">
        <v>2020</v>
      </c>
      <c r="E34" s="233" t="s">
        <v>22</v>
      </c>
      <c r="F34" s="246">
        <v>29720</v>
      </c>
      <c r="G34" s="378"/>
    </row>
    <row r="35" spans="1:11" ht="15" x14ac:dyDescent="0.25">
      <c r="A35" s="245" t="s">
        <v>96</v>
      </c>
      <c r="B35" s="233" t="s">
        <v>44</v>
      </c>
      <c r="C35" s="233" t="s">
        <v>98</v>
      </c>
      <c r="D35" s="233">
        <v>2020</v>
      </c>
      <c r="E35" s="233" t="s">
        <v>22</v>
      </c>
      <c r="F35" s="246">
        <v>357420</v>
      </c>
      <c r="G35" s="378"/>
    </row>
    <row r="36" spans="1:11" ht="15" x14ac:dyDescent="0.25">
      <c r="A36" s="245" t="s">
        <v>96</v>
      </c>
      <c r="B36" s="233" t="s">
        <v>107</v>
      </c>
      <c r="C36" s="233" t="s">
        <v>109</v>
      </c>
      <c r="D36" s="233">
        <v>2020</v>
      </c>
      <c r="E36" s="233" t="s">
        <v>22</v>
      </c>
      <c r="F36" s="246">
        <v>949480</v>
      </c>
      <c r="G36" s="378"/>
    </row>
    <row r="37" spans="1:11" x14ac:dyDescent="0.25">
      <c r="A37" s="236" t="s">
        <v>115</v>
      </c>
      <c r="B37" s="237"/>
      <c r="C37" s="237"/>
      <c r="D37" s="237"/>
      <c r="E37" s="237"/>
      <c r="F37" s="238">
        <f>SUM(F19:F36)</f>
        <v>7500839</v>
      </c>
      <c r="G37" s="378"/>
    </row>
    <row r="38" spans="1:11" ht="15" x14ac:dyDescent="0.25">
      <c r="A38" s="245" t="s">
        <v>420</v>
      </c>
      <c r="B38" s="233" t="s">
        <v>59</v>
      </c>
      <c r="C38" s="233" t="s">
        <v>85</v>
      </c>
      <c r="D38" s="233">
        <v>2020</v>
      </c>
      <c r="E38" s="233" t="s">
        <v>22</v>
      </c>
      <c r="F38" s="246">
        <v>4660</v>
      </c>
      <c r="G38" s="378"/>
    </row>
    <row r="39" spans="1:11" ht="15" x14ac:dyDescent="0.25">
      <c r="A39" s="245" t="s">
        <v>420</v>
      </c>
      <c r="B39" s="233" t="s">
        <v>60</v>
      </c>
      <c r="C39" s="233" t="s">
        <v>86</v>
      </c>
      <c r="D39" s="233">
        <v>2020</v>
      </c>
      <c r="E39" s="233" t="s">
        <v>130</v>
      </c>
      <c r="F39" s="246">
        <v>49500</v>
      </c>
      <c r="G39" s="378"/>
      <c r="J39" s="231"/>
      <c r="K39" s="225"/>
    </row>
    <row r="40" spans="1:11" ht="15" x14ac:dyDescent="0.25">
      <c r="A40" s="242" t="s">
        <v>217</v>
      </c>
      <c r="B40" s="243"/>
      <c r="C40" s="243"/>
      <c r="D40" s="243"/>
      <c r="E40" s="243"/>
      <c r="F40" s="244">
        <f>SUM(F38:F39)</f>
        <v>54160</v>
      </c>
      <c r="G40" s="378"/>
      <c r="J40" s="231"/>
      <c r="K40" s="225"/>
    </row>
    <row r="41" spans="1:11" ht="15" x14ac:dyDescent="0.25">
      <c r="A41" s="232" t="s">
        <v>323</v>
      </c>
      <c r="B41" s="233" t="s">
        <v>215</v>
      </c>
      <c r="C41" s="233" t="s">
        <v>216</v>
      </c>
      <c r="D41" s="233">
        <v>2019</v>
      </c>
      <c r="E41" s="233" t="s">
        <v>22</v>
      </c>
      <c r="F41" s="234">
        <v>367040</v>
      </c>
      <c r="G41" s="378"/>
      <c r="J41" s="235"/>
      <c r="K41" s="225"/>
    </row>
    <row r="42" spans="1:11" ht="15" x14ac:dyDescent="0.25">
      <c r="A42" s="232" t="s">
        <v>323</v>
      </c>
      <c r="B42" s="233" t="s">
        <v>215</v>
      </c>
      <c r="C42" s="233" t="s">
        <v>214</v>
      </c>
      <c r="D42" s="233">
        <v>2020</v>
      </c>
      <c r="E42" s="233" t="s">
        <v>22</v>
      </c>
      <c r="F42" s="234">
        <v>820298</v>
      </c>
      <c r="G42" s="378"/>
      <c r="J42" s="225"/>
      <c r="K42" s="225"/>
    </row>
    <row r="43" spans="1:11" ht="15" x14ac:dyDescent="0.25">
      <c r="A43" s="232" t="s">
        <v>323</v>
      </c>
      <c r="B43" s="233" t="s">
        <v>116</v>
      </c>
      <c r="C43" s="233" t="s">
        <v>117</v>
      </c>
      <c r="D43" s="233">
        <v>2020</v>
      </c>
      <c r="E43" s="233" t="s">
        <v>22</v>
      </c>
      <c r="F43" s="234">
        <v>3360</v>
      </c>
      <c r="G43" s="378"/>
      <c r="J43" s="225"/>
      <c r="K43" s="225"/>
    </row>
    <row r="44" spans="1:11" ht="15" x14ac:dyDescent="0.25">
      <c r="A44" s="232" t="s">
        <v>323</v>
      </c>
      <c r="B44" s="233" t="s">
        <v>116</v>
      </c>
      <c r="C44" s="233" t="s">
        <v>454</v>
      </c>
      <c r="D44" s="233">
        <v>2020</v>
      </c>
      <c r="E44" s="233" t="s">
        <v>130</v>
      </c>
      <c r="F44" s="234">
        <v>2309302</v>
      </c>
      <c r="G44" s="378"/>
      <c r="J44" s="225"/>
      <c r="K44" s="225"/>
    </row>
    <row r="45" spans="1:11" x14ac:dyDescent="0.25">
      <c r="A45" s="242" t="s">
        <v>118</v>
      </c>
      <c r="B45" s="243"/>
      <c r="C45" s="243"/>
      <c r="D45" s="243"/>
      <c r="E45" s="243"/>
      <c r="F45" s="244">
        <f>SUM(F41:F44)</f>
        <v>3500000</v>
      </c>
      <c r="G45" s="378"/>
      <c r="J45" s="225"/>
      <c r="K45" s="225"/>
    </row>
    <row r="46" spans="1:11" ht="15" x14ac:dyDescent="0.25">
      <c r="A46" s="232" t="s">
        <v>120</v>
      </c>
      <c r="B46" s="233" t="s">
        <v>57</v>
      </c>
      <c r="C46" s="233" t="s">
        <v>121</v>
      </c>
      <c r="D46" s="233">
        <v>2019</v>
      </c>
      <c r="E46" s="233" t="s">
        <v>22</v>
      </c>
      <c r="F46" s="234">
        <v>320480</v>
      </c>
      <c r="G46" s="378"/>
      <c r="J46" s="225"/>
      <c r="K46" s="225"/>
    </row>
    <row r="47" spans="1:11" x14ac:dyDescent="0.25">
      <c r="A47" s="242" t="s">
        <v>122</v>
      </c>
      <c r="B47" s="243"/>
      <c r="C47" s="243"/>
      <c r="D47" s="243"/>
      <c r="E47" s="243"/>
      <c r="F47" s="244">
        <f>SUM(F46)</f>
        <v>320480</v>
      </c>
      <c r="G47" s="378"/>
    </row>
    <row r="48" spans="1:11" ht="15" x14ac:dyDescent="0.25">
      <c r="A48" s="245" t="s">
        <v>134</v>
      </c>
      <c r="B48" s="233" t="s">
        <v>58</v>
      </c>
      <c r="C48" s="233" t="s">
        <v>135</v>
      </c>
      <c r="D48" s="233">
        <v>2019</v>
      </c>
      <c r="E48" s="233" t="s">
        <v>22</v>
      </c>
      <c r="F48" s="246">
        <v>942120</v>
      </c>
      <c r="G48" s="378"/>
    </row>
    <row r="49" spans="1:12" ht="15" x14ac:dyDescent="0.25">
      <c r="A49" s="245" t="s">
        <v>134</v>
      </c>
      <c r="B49" s="233" t="s">
        <v>58</v>
      </c>
      <c r="C49" s="233" t="s">
        <v>136</v>
      </c>
      <c r="D49" s="233">
        <v>2020</v>
      </c>
      <c r="E49" s="233" t="s">
        <v>22</v>
      </c>
      <c r="F49" s="246">
        <v>558820</v>
      </c>
      <c r="G49" s="378"/>
    </row>
    <row r="50" spans="1:12" ht="15" x14ac:dyDescent="0.25">
      <c r="A50" s="245" t="s">
        <v>134</v>
      </c>
      <c r="B50" s="233" t="s">
        <v>339</v>
      </c>
      <c r="C50" s="233" t="s">
        <v>340</v>
      </c>
      <c r="D50" s="233">
        <v>2020</v>
      </c>
      <c r="E50" s="233" t="s">
        <v>130</v>
      </c>
      <c r="F50" s="246">
        <v>1000000</v>
      </c>
      <c r="G50" s="378"/>
    </row>
    <row r="51" spans="1:12" ht="28.5" x14ac:dyDescent="0.25">
      <c r="A51" s="248" t="s">
        <v>137</v>
      </c>
      <c r="B51" s="243"/>
      <c r="C51" s="243"/>
      <c r="D51" s="243"/>
      <c r="E51" s="243"/>
      <c r="F51" s="244">
        <f>SUM(F48:F50)</f>
        <v>2500940</v>
      </c>
      <c r="G51" s="378"/>
    </row>
    <row r="52" spans="1:12" ht="15" x14ac:dyDescent="0.25">
      <c r="A52" s="245" t="s">
        <v>91</v>
      </c>
      <c r="B52" s="233" t="s">
        <v>64</v>
      </c>
      <c r="C52" s="233" t="s">
        <v>92</v>
      </c>
      <c r="D52" s="233">
        <v>2020</v>
      </c>
      <c r="E52" s="233" t="s">
        <v>23</v>
      </c>
      <c r="F52" s="246">
        <v>18760</v>
      </c>
      <c r="G52" s="378"/>
    </row>
    <row r="53" spans="1:12" ht="15" x14ac:dyDescent="0.25">
      <c r="A53" s="245" t="s">
        <v>91</v>
      </c>
      <c r="B53" s="233" t="s">
        <v>65</v>
      </c>
      <c r="C53" s="233" t="s">
        <v>94</v>
      </c>
      <c r="D53" s="233">
        <v>2019</v>
      </c>
      <c r="E53" s="233" t="s">
        <v>22</v>
      </c>
      <c r="F53" s="246">
        <v>280600</v>
      </c>
      <c r="G53" s="378"/>
    </row>
    <row r="54" spans="1:12" ht="15" x14ac:dyDescent="0.25">
      <c r="A54" s="245" t="s">
        <v>91</v>
      </c>
      <c r="B54" s="233" t="s">
        <v>64</v>
      </c>
      <c r="C54" s="233" t="s">
        <v>93</v>
      </c>
      <c r="D54" s="233">
        <v>2020</v>
      </c>
      <c r="E54" s="233" t="s">
        <v>22</v>
      </c>
      <c r="F54" s="246">
        <v>26240</v>
      </c>
      <c r="G54" s="378"/>
    </row>
    <row r="55" spans="1:12" ht="28.5" x14ac:dyDescent="0.25">
      <c r="A55" s="248" t="s">
        <v>95</v>
      </c>
      <c r="B55" s="243"/>
      <c r="C55" s="243"/>
      <c r="D55" s="243"/>
      <c r="E55" s="243"/>
      <c r="F55" s="244">
        <f>SUM(F52:F54)</f>
        <v>325600</v>
      </c>
      <c r="G55" s="378"/>
    </row>
    <row r="56" spans="1:12" ht="15" x14ac:dyDescent="0.25">
      <c r="A56" s="232" t="s">
        <v>82</v>
      </c>
      <c r="B56" s="233" t="s">
        <v>55</v>
      </c>
      <c r="C56" s="233" t="s">
        <v>334</v>
      </c>
      <c r="D56" s="233">
        <v>2020</v>
      </c>
      <c r="E56" s="233" t="s">
        <v>23</v>
      </c>
      <c r="F56" s="234">
        <v>814759</v>
      </c>
      <c r="G56" s="378"/>
      <c r="J56" s="231"/>
      <c r="K56" s="225"/>
      <c r="L56" s="225"/>
    </row>
    <row r="57" spans="1:12" ht="15" x14ac:dyDescent="0.25">
      <c r="A57" s="232" t="s">
        <v>82</v>
      </c>
      <c r="B57" s="233" t="s">
        <v>55</v>
      </c>
      <c r="C57" s="233" t="s">
        <v>337</v>
      </c>
      <c r="D57" s="233">
        <v>2020</v>
      </c>
      <c r="E57" s="233" t="s">
        <v>22</v>
      </c>
      <c r="F57" s="234">
        <v>1158240</v>
      </c>
      <c r="G57" s="378"/>
      <c r="J57" s="231"/>
      <c r="K57" s="225"/>
      <c r="L57" s="225"/>
    </row>
    <row r="58" spans="1:12" ht="15" x14ac:dyDescent="0.25">
      <c r="A58" s="232" t="s">
        <v>82</v>
      </c>
      <c r="B58" s="233" t="s">
        <v>335</v>
      </c>
      <c r="C58" s="233" t="s">
        <v>338</v>
      </c>
      <c r="D58" s="233">
        <v>2020</v>
      </c>
      <c r="E58" s="233" t="s">
        <v>22</v>
      </c>
      <c r="F58" s="234">
        <v>27160</v>
      </c>
      <c r="G58" s="378"/>
      <c r="J58" s="235"/>
      <c r="K58" s="225"/>
      <c r="L58" s="225"/>
    </row>
    <row r="59" spans="1:12" ht="28.5" x14ac:dyDescent="0.25">
      <c r="A59" s="248" t="s">
        <v>213</v>
      </c>
      <c r="B59" s="243"/>
      <c r="C59" s="243"/>
      <c r="D59" s="243"/>
      <c r="E59" s="243"/>
      <c r="F59" s="244">
        <f>SUM(F56:F58)</f>
        <v>2000159</v>
      </c>
      <c r="G59" s="378"/>
    </row>
    <row r="60" spans="1:12" s="249" customFormat="1" ht="15" x14ac:dyDescent="0.25">
      <c r="A60" s="245" t="s">
        <v>224</v>
      </c>
      <c r="B60" s="233" t="s">
        <v>241</v>
      </c>
      <c r="C60" s="233" t="s">
        <v>333</v>
      </c>
      <c r="D60" s="233">
        <v>2020</v>
      </c>
      <c r="E60" s="233" t="s">
        <v>89</v>
      </c>
      <c r="F60" s="246">
        <v>3886580</v>
      </c>
      <c r="G60" s="378"/>
    </row>
    <row r="61" spans="1:12" ht="28.5" x14ac:dyDescent="0.25">
      <c r="A61" s="248" t="s">
        <v>223</v>
      </c>
      <c r="B61" s="250"/>
      <c r="C61" s="250"/>
      <c r="D61" s="250"/>
      <c r="E61" s="250"/>
      <c r="F61" s="251">
        <f>SUM(F60)</f>
        <v>3886580</v>
      </c>
      <c r="G61" s="379"/>
    </row>
    <row r="62" spans="1:12" ht="15" thickBot="1" x14ac:dyDescent="0.3">
      <c r="A62" s="252" t="s">
        <v>2</v>
      </c>
      <c r="B62" s="253"/>
      <c r="C62" s="253"/>
      <c r="D62" s="253"/>
      <c r="E62" s="253"/>
      <c r="F62" s="254">
        <f>SUM(F61,F59,F55,F51,F47,F45,F40,F37,F18,F10)</f>
        <v>57055289</v>
      </c>
      <c r="G62" s="255"/>
    </row>
    <row r="64" spans="1:12" ht="15" x14ac:dyDescent="0.25">
      <c r="A64" s="229"/>
      <c r="B64" s="229"/>
      <c r="C64" s="229"/>
      <c r="D64" s="256"/>
      <c r="E64" s="229"/>
      <c r="F64" s="230"/>
    </row>
    <row r="65" spans="1:7" x14ac:dyDescent="0.25">
      <c r="A65" s="380" t="s">
        <v>496</v>
      </c>
      <c r="B65" s="381"/>
      <c r="C65" s="381"/>
      <c r="D65" s="382"/>
    </row>
    <row r="66" spans="1:7" ht="43.5" thickBot="1" x14ac:dyDescent="0.3">
      <c r="A66" s="257" t="s">
        <v>455</v>
      </c>
      <c r="B66" s="258" t="s">
        <v>9</v>
      </c>
      <c r="C66" s="259" t="s">
        <v>456</v>
      </c>
      <c r="D66" s="260" t="s">
        <v>457</v>
      </c>
    </row>
    <row r="67" spans="1:7" ht="14.45" customHeight="1" x14ac:dyDescent="0.25">
      <c r="A67" s="261" t="s">
        <v>31</v>
      </c>
      <c r="B67" s="262">
        <v>20000</v>
      </c>
      <c r="C67" s="263">
        <v>6000</v>
      </c>
      <c r="D67" s="264">
        <v>14000</v>
      </c>
      <c r="E67" s="383"/>
      <c r="F67" s="384"/>
      <c r="G67" s="384"/>
    </row>
  </sheetData>
  <mergeCells count="4">
    <mergeCell ref="G5:G61"/>
    <mergeCell ref="A65:D65"/>
    <mergeCell ref="E67:G67"/>
    <mergeCell ref="A2:G3"/>
  </mergeCells>
  <pageMargins left="0.7" right="0.7" top="0.75" bottom="0.75" header="0.3" footer="0.3"/>
  <pageSetup paperSize="9" scale="5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8000"/>
    <pageSetUpPr fitToPage="1"/>
  </sheetPr>
  <dimension ref="A1:F36"/>
  <sheetViews>
    <sheetView topLeftCell="A25" zoomScale="70" zoomScaleNormal="70" workbookViewId="0">
      <selection activeCell="E36" sqref="E36"/>
    </sheetView>
  </sheetViews>
  <sheetFormatPr defaultColWidth="23" defaultRowHeight="21" x14ac:dyDescent="0.35"/>
  <cols>
    <col min="1" max="1" width="50" style="7" customWidth="1"/>
    <col min="2" max="2" width="63.85546875" style="7" customWidth="1"/>
    <col min="3" max="3" width="27.5703125" style="7" customWidth="1"/>
    <col min="4" max="16384" width="23" style="7"/>
  </cols>
  <sheetData>
    <row r="1" spans="1:6" x14ac:dyDescent="0.35">
      <c r="A1" s="5"/>
      <c r="B1" s="187"/>
      <c r="C1" s="187" t="s">
        <v>67</v>
      </c>
    </row>
    <row r="2" spans="1:6" ht="61.15" customHeight="1" x14ac:dyDescent="0.35">
      <c r="A2" s="401" t="s">
        <v>489</v>
      </c>
      <c r="B2" s="401"/>
      <c r="C2" s="401"/>
    </row>
    <row r="3" spans="1:6" ht="24" customHeight="1" x14ac:dyDescent="0.35">
      <c r="A3" s="394" t="s">
        <v>7</v>
      </c>
      <c r="B3" s="188" t="s">
        <v>0</v>
      </c>
      <c r="C3" s="394" t="s">
        <v>498</v>
      </c>
    </row>
    <row r="4" spans="1:6" ht="30" customHeight="1" x14ac:dyDescent="0.35">
      <c r="A4" s="394"/>
      <c r="B4" s="188" t="s">
        <v>35</v>
      </c>
      <c r="C4" s="394"/>
    </row>
    <row r="5" spans="1:6" ht="30" customHeight="1" x14ac:dyDescent="0.35">
      <c r="A5" s="189" t="s">
        <v>5</v>
      </c>
      <c r="B5" s="190">
        <v>10000</v>
      </c>
      <c r="C5" s="395" t="s">
        <v>364</v>
      </c>
      <c r="E5" s="8"/>
    </row>
    <row r="6" spans="1:6" ht="30" customHeight="1" x14ac:dyDescent="0.35">
      <c r="A6" s="189" t="s">
        <v>6</v>
      </c>
      <c r="B6" s="190">
        <v>15000</v>
      </c>
      <c r="C6" s="396"/>
    </row>
    <row r="7" spans="1:6" ht="30" customHeight="1" x14ac:dyDescent="0.35">
      <c r="A7" s="189" t="s">
        <v>3</v>
      </c>
      <c r="B7" s="190">
        <v>7500</v>
      </c>
      <c r="C7" s="396"/>
    </row>
    <row r="8" spans="1:6" ht="30" customHeight="1" x14ac:dyDescent="0.35">
      <c r="A8" s="189" t="s">
        <v>4</v>
      </c>
      <c r="B8" s="190">
        <v>2255</v>
      </c>
      <c r="C8" s="396"/>
    </row>
    <row r="9" spans="1:6" ht="30" customHeight="1" x14ac:dyDescent="0.35">
      <c r="A9" s="189" t="s">
        <v>12</v>
      </c>
      <c r="B9" s="190">
        <v>2600</v>
      </c>
      <c r="C9" s="396"/>
    </row>
    <row r="10" spans="1:6" ht="30" customHeight="1" x14ac:dyDescent="0.35">
      <c r="A10" s="189" t="s">
        <v>11</v>
      </c>
      <c r="B10" s="190">
        <v>300</v>
      </c>
      <c r="C10" s="396"/>
    </row>
    <row r="11" spans="1:6" ht="30" customHeight="1" x14ac:dyDescent="0.35">
      <c r="A11" s="189" t="s">
        <v>17</v>
      </c>
      <c r="B11" s="190">
        <v>1000</v>
      </c>
      <c r="C11" s="397"/>
    </row>
    <row r="12" spans="1:6" ht="33.6" customHeight="1" x14ac:dyDescent="0.35">
      <c r="A12" s="189" t="s">
        <v>165</v>
      </c>
      <c r="B12" s="190">
        <v>2500</v>
      </c>
      <c r="C12" s="398" t="s">
        <v>493</v>
      </c>
    </row>
    <row r="13" spans="1:6" ht="33.6" customHeight="1" x14ac:dyDescent="0.35">
      <c r="A13" s="189" t="s">
        <v>66</v>
      </c>
      <c r="B13" s="190">
        <v>1647</v>
      </c>
      <c r="C13" s="399"/>
    </row>
    <row r="14" spans="1:6" ht="32.25" customHeight="1" x14ac:dyDescent="0.35">
      <c r="A14" s="189" t="s">
        <v>38</v>
      </c>
      <c r="B14" s="190">
        <v>10013</v>
      </c>
      <c r="C14" s="399"/>
      <c r="F14" s="8"/>
    </row>
    <row r="15" spans="1:6" ht="32.25" customHeight="1" x14ac:dyDescent="0.35">
      <c r="A15" s="189" t="s">
        <v>21</v>
      </c>
      <c r="B15" s="190">
        <v>5100</v>
      </c>
      <c r="C15" s="399"/>
    </row>
    <row r="16" spans="1:6" ht="32.25" customHeight="1" x14ac:dyDescent="0.35">
      <c r="A16" s="189" t="s">
        <v>20</v>
      </c>
      <c r="B16" s="190">
        <v>13233</v>
      </c>
      <c r="C16" s="399"/>
    </row>
    <row r="17" spans="1:6" ht="32.25" customHeight="1" x14ac:dyDescent="0.35">
      <c r="A17" s="191" t="s">
        <v>18</v>
      </c>
      <c r="B17" s="190">
        <v>3000</v>
      </c>
      <c r="C17" s="399"/>
    </row>
    <row r="18" spans="1:6" ht="32.25" customHeight="1" x14ac:dyDescent="0.35">
      <c r="A18" s="189" t="s">
        <v>19</v>
      </c>
      <c r="B18" s="190">
        <v>1292</v>
      </c>
      <c r="C18" s="399"/>
    </row>
    <row r="19" spans="1:6" ht="32.25" customHeight="1" x14ac:dyDescent="0.35">
      <c r="A19" s="189" t="s">
        <v>32</v>
      </c>
      <c r="B19" s="190">
        <v>3500</v>
      </c>
      <c r="C19" s="399"/>
      <c r="E19" s="9"/>
    </row>
    <row r="20" spans="1:6" ht="32.25" customHeight="1" x14ac:dyDescent="0.35">
      <c r="A20" s="189" t="s">
        <v>13</v>
      </c>
      <c r="B20" s="190">
        <v>4000</v>
      </c>
      <c r="C20" s="399"/>
    </row>
    <row r="21" spans="1:6" ht="32.25" customHeight="1" x14ac:dyDescent="0.35">
      <c r="A21" s="189" t="s">
        <v>33</v>
      </c>
      <c r="B21" s="190">
        <v>1180</v>
      </c>
      <c r="C21" s="399"/>
    </row>
    <row r="22" spans="1:6" ht="32.25" customHeight="1" x14ac:dyDescent="0.35">
      <c r="A22" s="189" t="s">
        <v>39</v>
      </c>
      <c r="B22" s="190">
        <v>2500</v>
      </c>
      <c r="C22" s="399"/>
    </row>
    <row r="23" spans="1:6" ht="32.25" customHeight="1" x14ac:dyDescent="0.35">
      <c r="A23" s="189" t="s">
        <v>36</v>
      </c>
      <c r="B23" s="190">
        <v>2700</v>
      </c>
      <c r="C23" s="399"/>
    </row>
    <row r="24" spans="1:6" ht="32.25" customHeight="1" x14ac:dyDescent="0.35">
      <c r="A24" s="189" t="s">
        <v>28</v>
      </c>
      <c r="B24" s="190">
        <v>424</v>
      </c>
      <c r="C24" s="399"/>
    </row>
    <row r="25" spans="1:6" ht="32.25" customHeight="1" x14ac:dyDescent="0.35">
      <c r="A25" s="189" t="s">
        <v>31</v>
      </c>
      <c r="B25" s="190">
        <v>466</v>
      </c>
      <c r="C25" s="399"/>
    </row>
    <row r="26" spans="1:6" ht="32.25" customHeight="1" x14ac:dyDescent="0.35">
      <c r="A26" s="189" t="s">
        <v>74</v>
      </c>
      <c r="B26" s="190">
        <v>72</v>
      </c>
      <c r="C26" s="400"/>
      <c r="D26" s="8"/>
    </row>
    <row r="27" spans="1:6" ht="32.25" customHeight="1" x14ac:dyDescent="0.35">
      <c r="A27" s="192" t="s">
        <v>9</v>
      </c>
      <c r="B27" s="193">
        <f>SUM(B5:B26)</f>
        <v>90282</v>
      </c>
      <c r="E27" s="8"/>
    </row>
    <row r="28" spans="1:6" x14ac:dyDescent="0.35">
      <c r="A28" s="11"/>
      <c r="B28" s="11"/>
      <c r="C28" s="31"/>
      <c r="D28" s="11"/>
      <c r="E28" s="11"/>
      <c r="F28" s="10"/>
    </row>
    <row r="29" spans="1:6" x14ac:dyDescent="0.35">
      <c r="A29" s="11"/>
      <c r="B29" s="11"/>
      <c r="C29" s="11"/>
      <c r="D29" s="11"/>
      <c r="E29" s="11"/>
    </row>
    <row r="30" spans="1:6" ht="39" customHeight="1" x14ac:dyDescent="0.35">
      <c r="A30" s="391" t="s">
        <v>497</v>
      </c>
      <c r="B30" s="392"/>
      <c r="C30" s="392"/>
      <c r="D30" s="393"/>
    </row>
    <row r="31" spans="1:6" ht="147.75" thickBot="1" x14ac:dyDescent="0.4">
      <c r="A31" s="151" t="s">
        <v>455</v>
      </c>
      <c r="B31" s="152" t="s">
        <v>9</v>
      </c>
      <c r="C31" s="178" t="s">
        <v>494</v>
      </c>
      <c r="D31" s="182" t="s">
        <v>492</v>
      </c>
    </row>
    <row r="32" spans="1:6" ht="33" customHeight="1" x14ac:dyDescent="0.35">
      <c r="A32" s="169" t="s">
        <v>24</v>
      </c>
      <c r="B32" s="176">
        <f t="shared" ref="B32:B35" si="0">SUM(C32:D32)</f>
        <v>13233</v>
      </c>
      <c r="C32" s="179">
        <v>3233</v>
      </c>
      <c r="D32" s="183">
        <v>10000</v>
      </c>
    </row>
    <row r="33" spans="1:5" ht="33" customHeight="1" x14ac:dyDescent="0.35">
      <c r="A33" s="174" t="s">
        <v>38</v>
      </c>
      <c r="B33" s="176">
        <f t="shared" si="0"/>
        <v>10013</v>
      </c>
      <c r="C33" s="180">
        <v>4000</v>
      </c>
      <c r="D33" s="184">
        <v>6013</v>
      </c>
      <c r="E33" s="175"/>
    </row>
    <row r="34" spans="1:5" ht="33" customHeight="1" x14ac:dyDescent="0.35">
      <c r="A34" s="169" t="s">
        <v>21</v>
      </c>
      <c r="B34" s="176">
        <f t="shared" si="0"/>
        <v>5100</v>
      </c>
      <c r="C34" s="179">
        <v>3500</v>
      </c>
      <c r="D34" s="183">
        <v>1600</v>
      </c>
    </row>
    <row r="35" spans="1:5" ht="33" customHeight="1" x14ac:dyDescent="0.35">
      <c r="A35" s="169" t="s">
        <v>18</v>
      </c>
      <c r="B35" s="176">
        <f t="shared" si="0"/>
        <v>3000</v>
      </c>
      <c r="C35" s="179">
        <v>1500</v>
      </c>
      <c r="D35" s="183">
        <v>1500</v>
      </c>
    </row>
    <row r="36" spans="1:5" ht="33" customHeight="1" thickBot="1" x14ac:dyDescent="0.4">
      <c r="A36" s="170" t="s">
        <v>9</v>
      </c>
      <c r="B36" s="177">
        <v>59012</v>
      </c>
      <c r="C36" s="181">
        <v>23912</v>
      </c>
      <c r="D36" s="185">
        <v>35100</v>
      </c>
    </row>
  </sheetData>
  <sortState ref="A5:B26">
    <sortCondition descending="1" ref="B5:B26"/>
  </sortState>
  <mergeCells count="6">
    <mergeCell ref="A30:D30"/>
    <mergeCell ref="A3:A4"/>
    <mergeCell ref="C5:C11"/>
    <mergeCell ref="C12:C26"/>
    <mergeCell ref="A2:C2"/>
    <mergeCell ref="C3:C4"/>
  </mergeCells>
  <printOptions horizontalCentered="1" verticalCentered="1"/>
  <pageMargins left="0.31496062992125984" right="0.27559055118110237" top="0" bottom="0" header="0" footer="0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50"/>
  <sheetViews>
    <sheetView topLeftCell="A43" zoomScale="80" zoomScaleNormal="80" workbookViewId="0">
      <selection activeCell="E61" sqref="E61"/>
    </sheetView>
  </sheetViews>
  <sheetFormatPr defaultColWidth="9.140625" defaultRowHeight="15" x14ac:dyDescent="0.25"/>
  <cols>
    <col min="1" max="1" width="34" style="27" customWidth="1"/>
    <col min="2" max="2" width="48" style="27" customWidth="1"/>
    <col min="3" max="3" width="23.7109375" style="27" customWidth="1"/>
    <col min="4" max="4" width="22.7109375" style="27" customWidth="1"/>
    <col min="5" max="5" width="19.5703125" style="27" customWidth="1"/>
    <col min="6" max="6" width="32.28515625" style="27" customWidth="1"/>
    <col min="7" max="7" width="15" style="27" customWidth="1"/>
    <col min="8" max="8" width="14.28515625" style="27" bestFit="1" customWidth="1"/>
    <col min="9" max="9" width="9.140625" style="27"/>
    <col min="10" max="11" width="16.42578125" style="27" bestFit="1" customWidth="1"/>
    <col min="12" max="16384" width="9.140625" style="27"/>
  </cols>
  <sheetData>
    <row r="1" spans="1:11" ht="20.25" x14ac:dyDescent="0.3">
      <c r="A1" s="223"/>
      <c r="B1" s="223"/>
      <c r="C1" s="223"/>
      <c r="D1" s="223"/>
      <c r="E1" s="223"/>
      <c r="F1" s="6"/>
      <c r="G1" s="6" t="s">
        <v>157</v>
      </c>
    </row>
    <row r="2" spans="1:11" ht="22.5" x14ac:dyDescent="0.3">
      <c r="A2" s="410" t="s">
        <v>490</v>
      </c>
      <c r="B2" s="411"/>
      <c r="C2" s="411"/>
      <c r="D2" s="411"/>
      <c r="E2" s="411"/>
      <c r="F2" s="411"/>
      <c r="G2" s="412"/>
    </row>
    <row r="3" spans="1:11" ht="45" x14ac:dyDescent="0.25">
      <c r="A3" s="43" t="s">
        <v>174</v>
      </c>
      <c r="B3" s="43" t="s">
        <v>175</v>
      </c>
      <c r="C3" s="43" t="s">
        <v>158</v>
      </c>
      <c r="D3" s="43" t="s">
        <v>346</v>
      </c>
      <c r="E3" s="43" t="s">
        <v>177</v>
      </c>
      <c r="F3" s="43" t="s">
        <v>233</v>
      </c>
      <c r="G3" s="43" t="s">
        <v>498</v>
      </c>
    </row>
    <row r="4" spans="1:11" ht="18.75" x14ac:dyDescent="0.25">
      <c r="A4" s="265" t="s">
        <v>383</v>
      </c>
      <c r="B4" s="266" t="s">
        <v>458</v>
      </c>
      <c r="C4" s="266" t="s">
        <v>459</v>
      </c>
      <c r="D4" s="266">
        <v>2019</v>
      </c>
      <c r="E4" s="266" t="s">
        <v>79</v>
      </c>
      <c r="F4" s="267">
        <v>661620</v>
      </c>
      <c r="G4" s="402" t="s">
        <v>68</v>
      </c>
    </row>
    <row r="5" spans="1:11" ht="18.75" x14ac:dyDescent="0.25">
      <c r="A5" s="268" t="s">
        <v>383</v>
      </c>
      <c r="B5" s="269" t="s">
        <v>384</v>
      </c>
      <c r="C5" s="269" t="s">
        <v>460</v>
      </c>
      <c r="D5" s="269">
        <v>2019</v>
      </c>
      <c r="E5" s="269" t="s">
        <v>79</v>
      </c>
      <c r="F5" s="270">
        <v>170000</v>
      </c>
      <c r="G5" s="402"/>
    </row>
    <row r="6" spans="1:11" ht="18.75" x14ac:dyDescent="0.25">
      <c r="A6" s="268" t="s">
        <v>383</v>
      </c>
      <c r="B6" s="269" t="s">
        <v>461</v>
      </c>
      <c r="C6" s="269" t="s">
        <v>462</v>
      </c>
      <c r="D6" s="269">
        <v>2019</v>
      </c>
      <c r="E6" s="269" t="s">
        <v>79</v>
      </c>
      <c r="F6" s="270">
        <v>1127320</v>
      </c>
      <c r="G6" s="402"/>
    </row>
    <row r="7" spans="1:11" ht="18.75" x14ac:dyDescent="0.25">
      <c r="A7" s="268" t="s">
        <v>383</v>
      </c>
      <c r="B7" s="269" t="s">
        <v>463</v>
      </c>
      <c r="C7" s="269" t="s">
        <v>464</v>
      </c>
      <c r="D7" s="269">
        <v>2019</v>
      </c>
      <c r="E7" s="269" t="s">
        <v>79</v>
      </c>
      <c r="F7" s="270">
        <v>2254620</v>
      </c>
      <c r="G7" s="402"/>
    </row>
    <row r="8" spans="1:11" ht="18.75" x14ac:dyDescent="0.25">
      <c r="A8" s="268" t="s">
        <v>383</v>
      </c>
      <c r="B8" s="269" t="s">
        <v>465</v>
      </c>
      <c r="C8" s="269" t="s">
        <v>466</v>
      </c>
      <c r="D8" s="269">
        <v>2019</v>
      </c>
      <c r="E8" s="269" t="s">
        <v>79</v>
      </c>
      <c r="F8" s="270">
        <v>579040</v>
      </c>
      <c r="G8" s="402"/>
    </row>
    <row r="9" spans="1:11" ht="18.75" x14ac:dyDescent="0.25">
      <c r="A9" s="268" t="s">
        <v>383</v>
      </c>
      <c r="B9" s="269" t="s">
        <v>386</v>
      </c>
      <c r="C9" s="269" t="s">
        <v>467</v>
      </c>
      <c r="D9" s="269">
        <v>2019</v>
      </c>
      <c r="E9" s="269" t="s">
        <v>79</v>
      </c>
      <c r="F9" s="270">
        <v>2379060</v>
      </c>
      <c r="G9" s="402"/>
    </row>
    <row r="10" spans="1:11" ht="18.75" x14ac:dyDescent="0.25">
      <c r="A10" s="268" t="s">
        <v>383</v>
      </c>
      <c r="B10" s="269" t="s">
        <v>389</v>
      </c>
      <c r="C10" s="269" t="s">
        <v>468</v>
      </c>
      <c r="D10" s="269">
        <v>2019</v>
      </c>
      <c r="E10" s="269" t="s">
        <v>79</v>
      </c>
      <c r="F10" s="270">
        <v>4297991</v>
      </c>
      <c r="G10" s="402"/>
    </row>
    <row r="11" spans="1:11" ht="18.75" x14ac:dyDescent="0.25">
      <c r="A11" s="268" t="s">
        <v>383</v>
      </c>
      <c r="B11" s="269" t="s">
        <v>469</v>
      </c>
      <c r="C11" s="269" t="s">
        <v>470</v>
      </c>
      <c r="D11" s="269">
        <v>2019</v>
      </c>
      <c r="E11" s="269" t="s">
        <v>79</v>
      </c>
      <c r="F11" s="270">
        <v>705520</v>
      </c>
      <c r="G11" s="402"/>
    </row>
    <row r="12" spans="1:11" ht="18.75" x14ac:dyDescent="0.25">
      <c r="A12" s="268" t="s">
        <v>383</v>
      </c>
      <c r="B12" s="269" t="s">
        <v>471</v>
      </c>
      <c r="C12" s="269" t="s">
        <v>472</v>
      </c>
      <c r="D12" s="269">
        <v>2019</v>
      </c>
      <c r="E12" s="269" t="s">
        <v>79</v>
      </c>
      <c r="F12" s="270">
        <v>459060</v>
      </c>
      <c r="G12" s="402"/>
    </row>
    <row r="13" spans="1:11" ht="18.75" x14ac:dyDescent="0.25">
      <c r="A13" s="271" t="s">
        <v>392</v>
      </c>
      <c r="B13" s="272"/>
      <c r="C13" s="272"/>
      <c r="D13" s="272"/>
      <c r="E13" s="272"/>
      <c r="F13" s="273">
        <f>SUM(F4:F12)</f>
        <v>12634231</v>
      </c>
      <c r="G13" s="402"/>
    </row>
    <row r="14" spans="1:11" s="89" customFormat="1" ht="21" customHeight="1" x14ac:dyDescent="0.25">
      <c r="A14" s="268" t="s">
        <v>82</v>
      </c>
      <c r="B14" s="269" t="s">
        <v>336</v>
      </c>
      <c r="C14" s="269" t="s">
        <v>358</v>
      </c>
      <c r="D14" s="269">
        <v>2019</v>
      </c>
      <c r="E14" s="269" t="s">
        <v>79</v>
      </c>
      <c r="F14" s="270">
        <v>298000</v>
      </c>
      <c r="G14" s="402"/>
    </row>
    <row r="15" spans="1:11" s="89" customFormat="1" ht="21" customHeight="1" x14ac:dyDescent="0.25">
      <c r="A15" s="268" t="s">
        <v>82</v>
      </c>
      <c r="B15" s="269" t="s">
        <v>359</v>
      </c>
      <c r="C15" s="269" t="s">
        <v>360</v>
      </c>
      <c r="D15" s="269">
        <v>2019</v>
      </c>
      <c r="E15" s="269" t="s">
        <v>79</v>
      </c>
      <c r="F15" s="270">
        <v>41100</v>
      </c>
      <c r="G15" s="402"/>
      <c r="J15" s="154"/>
      <c r="K15" s="155"/>
    </row>
    <row r="16" spans="1:11" s="89" customFormat="1" ht="21" customHeight="1" x14ac:dyDescent="0.25">
      <c r="A16" s="271" t="s">
        <v>213</v>
      </c>
      <c r="B16" s="274"/>
      <c r="C16" s="274"/>
      <c r="D16" s="274"/>
      <c r="E16" s="274"/>
      <c r="F16" s="275">
        <f>SUM(F14:F15)</f>
        <v>339100</v>
      </c>
      <c r="G16" s="402"/>
      <c r="J16" s="156"/>
      <c r="K16" s="155"/>
    </row>
    <row r="17" spans="1:12" s="89" customFormat="1" ht="21" customHeight="1" x14ac:dyDescent="0.25">
      <c r="A17" s="265" t="s">
        <v>357</v>
      </c>
      <c r="B17" s="276" t="s">
        <v>182</v>
      </c>
      <c r="C17" s="276" t="s">
        <v>143</v>
      </c>
      <c r="D17" s="276">
        <v>2019</v>
      </c>
      <c r="E17" s="276" t="s">
        <v>79</v>
      </c>
      <c r="F17" s="267">
        <v>601200</v>
      </c>
      <c r="G17" s="402"/>
      <c r="J17" s="156"/>
      <c r="K17" s="155"/>
    </row>
    <row r="18" spans="1:12" s="89" customFormat="1" ht="21" customHeight="1" x14ac:dyDescent="0.25">
      <c r="A18" s="265" t="s">
        <v>357</v>
      </c>
      <c r="B18" s="276" t="s">
        <v>234</v>
      </c>
      <c r="C18" s="276" t="s">
        <v>141</v>
      </c>
      <c r="D18" s="276">
        <v>2020</v>
      </c>
      <c r="E18" s="276" t="s">
        <v>79</v>
      </c>
      <c r="F18" s="267">
        <v>2168406</v>
      </c>
      <c r="G18" s="402"/>
      <c r="J18" s="156"/>
      <c r="K18" s="155"/>
    </row>
    <row r="19" spans="1:12" s="89" customFormat="1" ht="21" customHeight="1" x14ac:dyDescent="0.25">
      <c r="A19" s="268" t="s">
        <v>357</v>
      </c>
      <c r="B19" s="159" t="s">
        <v>235</v>
      </c>
      <c r="C19" s="159" t="s">
        <v>140</v>
      </c>
      <c r="D19" s="159">
        <v>2020</v>
      </c>
      <c r="E19" s="159" t="s">
        <v>79</v>
      </c>
      <c r="F19" s="270">
        <v>1797351</v>
      </c>
      <c r="G19" s="402"/>
      <c r="H19" s="48"/>
      <c r="J19" s="158"/>
      <c r="K19" s="155"/>
    </row>
    <row r="20" spans="1:12" s="89" customFormat="1" ht="21" customHeight="1" x14ac:dyDescent="0.25">
      <c r="A20" s="268" t="s">
        <v>357</v>
      </c>
      <c r="B20" s="159" t="s">
        <v>236</v>
      </c>
      <c r="C20" s="159" t="s">
        <v>142</v>
      </c>
      <c r="D20" s="159">
        <v>2020</v>
      </c>
      <c r="E20" s="159" t="s">
        <v>79</v>
      </c>
      <c r="F20" s="270">
        <v>3456629</v>
      </c>
      <c r="G20" s="402"/>
      <c r="H20" s="48"/>
      <c r="J20" s="158"/>
      <c r="K20" s="155"/>
    </row>
    <row r="21" spans="1:12" s="89" customFormat="1" ht="21" customHeight="1" x14ac:dyDescent="0.25">
      <c r="A21" s="268" t="s">
        <v>357</v>
      </c>
      <c r="B21" s="159" t="s">
        <v>179</v>
      </c>
      <c r="C21" s="159" t="s">
        <v>138</v>
      </c>
      <c r="D21" s="159">
        <v>2020</v>
      </c>
      <c r="E21" s="159" t="s">
        <v>79</v>
      </c>
      <c r="F21" s="270">
        <v>740667</v>
      </c>
      <c r="G21" s="402"/>
      <c r="H21" s="48"/>
      <c r="J21" s="158"/>
      <c r="K21" s="155"/>
    </row>
    <row r="22" spans="1:12" s="89" customFormat="1" ht="21" customHeight="1" x14ac:dyDescent="0.25">
      <c r="A22" s="268" t="s">
        <v>357</v>
      </c>
      <c r="B22" s="159" t="s">
        <v>237</v>
      </c>
      <c r="C22" s="159" t="s">
        <v>139</v>
      </c>
      <c r="D22" s="159">
        <v>2020</v>
      </c>
      <c r="E22" s="159" t="s">
        <v>79</v>
      </c>
      <c r="F22" s="270">
        <v>1235943</v>
      </c>
      <c r="G22" s="402"/>
      <c r="H22" s="48"/>
      <c r="J22" s="157"/>
      <c r="K22" s="155"/>
    </row>
    <row r="23" spans="1:12" s="89" customFormat="1" ht="21" customHeight="1" x14ac:dyDescent="0.25">
      <c r="A23" s="271" t="s">
        <v>144</v>
      </c>
      <c r="B23" s="406"/>
      <c r="C23" s="407"/>
      <c r="D23" s="277"/>
      <c r="E23" s="278"/>
      <c r="F23" s="275">
        <f>SUM(F17:F22)</f>
        <v>10000196</v>
      </c>
      <c r="G23" s="402"/>
      <c r="H23" s="91"/>
      <c r="J23" s="155"/>
      <c r="K23" s="155"/>
    </row>
    <row r="24" spans="1:12" s="89" customFormat="1" ht="21" customHeight="1" x14ac:dyDescent="0.25">
      <c r="A24" s="268" t="s">
        <v>83</v>
      </c>
      <c r="B24" s="279" t="s">
        <v>238</v>
      </c>
      <c r="C24" s="279" t="s">
        <v>149</v>
      </c>
      <c r="D24" s="279">
        <v>2019</v>
      </c>
      <c r="E24" s="279" t="s">
        <v>79</v>
      </c>
      <c r="F24" s="280">
        <v>250000</v>
      </c>
      <c r="G24" s="402"/>
      <c r="J24" s="155"/>
      <c r="K24" s="155"/>
    </row>
    <row r="25" spans="1:12" s="89" customFormat="1" ht="21" customHeight="1" x14ac:dyDescent="0.25">
      <c r="A25" s="268" t="s">
        <v>83</v>
      </c>
      <c r="B25" s="279" t="s">
        <v>239</v>
      </c>
      <c r="C25" s="279" t="s">
        <v>147</v>
      </c>
      <c r="D25" s="279">
        <v>2019</v>
      </c>
      <c r="E25" s="279" t="s">
        <v>79</v>
      </c>
      <c r="F25" s="280">
        <v>2164300</v>
      </c>
      <c r="G25" s="402"/>
      <c r="J25" s="155"/>
      <c r="K25" s="155"/>
    </row>
    <row r="26" spans="1:12" s="89" customFormat="1" ht="21" customHeight="1" x14ac:dyDescent="0.25">
      <c r="A26" s="268" t="s">
        <v>83</v>
      </c>
      <c r="B26" s="279" t="s">
        <v>473</v>
      </c>
      <c r="C26" s="279" t="s">
        <v>474</v>
      </c>
      <c r="D26" s="279">
        <v>2020</v>
      </c>
      <c r="E26" s="279" t="s">
        <v>79</v>
      </c>
      <c r="F26" s="280">
        <v>1561683</v>
      </c>
      <c r="G26" s="402"/>
      <c r="J26" s="155"/>
      <c r="K26" s="155"/>
    </row>
    <row r="27" spans="1:12" s="89" customFormat="1" ht="21" customHeight="1" x14ac:dyDescent="0.25">
      <c r="A27" s="268" t="s">
        <v>83</v>
      </c>
      <c r="B27" s="279" t="s">
        <v>240</v>
      </c>
      <c r="C27" s="279" t="s">
        <v>145</v>
      </c>
      <c r="D27" s="279">
        <v>2020</v>
      </c>
      <c r="E27" s="279" t="s">
        <v>79</v>
      </c>
      <c r="F27" s="280">
        <v>8805616</v>
      </c>
      <c r="G27" s="402"/>
      <c r="J27" s="155"/>
      <c r="K27" s="155"/>
    </row>
    <row r="28" spans="1:12" s="89" customFormat="1" ht="21" customHeight="1" x14ac:dyDescent="0.25">
      <c r="A28" s="268" t="s">
        <v>83</v>
      </c>
      <c r="B28" s="279" t="s">
        <v>475</v>
      </c>
      <c r="C28" s="279" t="s">
        <v>476</v>
      </c>
      <c r="D28" s="279">
        <v>2020</v>
      </c>
      <c r="E28" s="279" t="s">
        <v>79</v>
      </c>
      <c r="F28" s="280">
        <v>1965699</v>
      </c>
      <c r="G28" s="402"/>
    </row>
    <row r="29" spans="1:12" s="89" customFormat="1" ht="21" customHeight="1" x14ac:dyDescent="0.25">
      <c r="A29" s="268" t="s">
        <v>83</v>
      </c>
      <c r="B29" s="279" t="s">
        <v>159</v>
      </c>
      <c r="C29" s="279" t="s">
        <v>146</v>
      </c>
      <c r="D29" s="279">
        <v>2020</v>
      </c>
      <c r="E29" s="279" t="s">
        <v>79</v>
      </c>
      <c r="F29" s="280">
        <v>158720</v>
      </c>
      <c r="G29" s="402"/>
    </row>
    <row r="30" spans="1:12" s="89" customFormat="1" ht="21" customHeight="1" x14ac:dyDescent="0.25">
      <c r="A30" s="268" t="s">
        <v>83</v>
      </c>
      <c r="B30" s="279" t="s">
        <v>239</v>
      </c>
      <c r="C30" s="279" t="s">
        <v>148</v>
      </c>
      <c r="D30" s="279">
        <v>2020</v>
      </c>
      <c r="E30" s="279" t="s">
        <v>79</v>
      </c>
      <c r="F30" s="280">
        <v>94060</v>
      </c>
      <c r="G30" s="402"/>
    </row>
    <row r="31" spans="1:12" s="89" customFormat="1" ht="21" customHeight="1" x14ac:dyDescent="0.25">
      <c r="A31" s="271" t="s">
        <v>84</v>
      </c>
      <c r="B31" s="408"/>
      <c r="C31" s="409"/>
      <c r="D31" s="281"/>
      <c r="E31" s="282"/>
      <c r="F31" s="283">
        <f>SUM(F24:F30)</f>
        <v>15000078</v>
      </c>
      <c r="G31" s="402"/>
    </row>
    <row r="32" spans="1:12" s="89" customFormat="1" ht="21" customHeight="1" x14ac:dyDescent="0.25">
      <c r="A32" s="268" t="s">
        <v>88</v>
      </c>
      <c r="B32" s="279" t="s">
        <v>361</v>
      </c>
      <c r="C32" s="279" t="s">
        <v>362</v>
      </c>
      <c r="D32" s="279">
        <v>2019</v>
      </c>
      <c r="E32" s="279" t="s">
        <v>79</v>
      </c>
      <c r="F32" s="280">
        <v>26000</v>
      </c>
      <c r="G32" s="402"/>
      <c r="I32" s="155"/>
      <c r="J32" s="158"/>
      <c r="K32" s="155"/>
      <c r="L32" s="155"/>
    </row>
    <row r="33" spans="1:12" s="89" customFormat="1" ht="21" customHeight="1" x14ac:dyDescent="0.25">
      <c r="A33" s="268" t="s">
        <v>88</v>
      </c>
      <c r="B33" s="279" t="s">
        <v>171</v>
      </c>
      <c r="C33" s="279" t="s">
        <v>363</v>
      </c>
      <c r="D33" s="279">
        <v>2020</v>
      </c>
      <c r="E33" s="279" t="s">
        <v>79</v>
      </c>
      <c r="F33" s="280">
        <v>6875</v>
      </c>
      <c r="G33" s="402"/>
      <c r="I33" s="155"/>
      <c r="J33" s="158"/>
      <c r="K33" s="155"/>
      <c r="L33" s="155"/>
    </row>
    <row r="34" spans="1:12" s="89" customFormat="1" ht="21" customHeight="1" x14ac:dyDescent="0.25">
      <c r="A34" s="271" t="s">
        <v>221</v>
      </c>
      <c r="B34" s="284"/>
      <c r="C34" s="284"/>
      <c r="D34" s="284"/>
      <c r="E34" s="284"/>
      <c r="F34" s="285">
        <f>SUM(F32:F33)</f>
        <v>32875</v>
      </c>
      <c r="G34" s="402"/>
      <c r="I34" s="155"/>
      <c r="J34" s="158"/>
      <c r="K34" s="155"/>
      <c r="L34" s="155"/>
    </row>
    <row r="35" spans="1:12" s="89" customFormat="1" ht="21" customHeight="1" x14ac:dyDescent="0.25">
      <c r="A35" s="286" t="s">
        <v>96</v>
      </c>
      <c r="B35" s="279" t="s">
        <v>330</v>
      </c>
      <c r="C35" s="279" t="s">
        <v>347</v>
      </c>
      <c r="D35" s="279">
        <v>2019</v>
      </c>
      <c r="E35" s="279" t="s">
        <v>79</v>
      </c>
      <c r="F35" s="280">
        <v>367050</v>
      </c>
      <c r="G35" s="402"/>
      <c r="I35" s="155"/>
      <c r="J35" s="158"/>
      <c r="K35" s="155"/>
      <c r="L35" s="155"/>
    </row>
    <row r="36" spans="1:12" s="89" customFormat="1" ht="21" customHeight="1" x14ac:dyDescent="0.25">
      <c r="A36" s="286" t="s">
        <v>96</v>
      </c>
      <c r="B36" s="279" t="s">
        <v>348</v>
      </c>
      <c r="C36" s="279" t="s">
        <v>349</v>
      </c>
      <c r="D36" s="279">
        <v>2019</v>
      </c>
      <c r="E36" s="279" t="s">
        <v>79</v>
      </c>
      <c r="F36" s="280">
        <v>149080</v>
      </c>
      <c r="G36" s="402"/>
      <c r="I36" s="155"/>
      <c r="J36" s="158"/>
      <c r="K36" s="155"/>
      <c r="L36" s="155"/>
    </row>
    <row r="37" spans="1:12" s="89" customFormat="1" ht="21" customHeight="1" x14ac:dyDescent="0.25">
      <c r="A37" s="286" t="s">
        <v>96</v>
      </c>
      <c r="B37" s="279" t="s">
        <v>434</v>
      </c>
      <c r="C37" s="279" t="s">
        <v>477</v>
      </c>
      <c r="D37" s="279">
        <v>2019</v>
      </c>
      <c r="E37" s="279" t="s">
        <v>79</v>
      </c>
      <c r="F37" s="280">
        <v>2131524</v>
      </c>
      <c r="G37" s="402"/>
      <c r="I37" s="155"/>
      <c r="J37" s="158"/>
      <c r="K37" s="155"/>
      <c r="L37" s="155"/>
    </row>
    <row r="38" spans="1:12" s="89" customFormat="1" ht="21" customHeight="1" x14ac:dyDescent="0.25">
      <c r="A38" s="286" t="s">
        <v>96</v>
      </c>
      <c r="B38" s="279" t="s">
        <v>478</v>
      </c>
      <c r="C38" s="279" t="s">
        <v>479</v>
      </c>
      <c r="D38" s="279">
        <v>2019</v>
      </c>
      <c r="E38" s="279" t="s">
        <v>79</v>
      </c>
      <c r="F38" s="280">
        <v>573086</v>
      </c>
      <c r="G38" s="402"/>
      <c r="I38" s="155"/>
      <c r="J38" s="158"/>
      <c r="K38" s="155"/>
      <c r="L38" s="155"/>
    </row>
    <row r="39" spans="1:12" s="89" customFormat="1" ht="21" customHeight="1" x14ac:dyDescent="0.25">
      <c r="A39" s="286" t="s">
        <v>96</v>
      </c>
      <c r="B39" s="279" t="s">
        <v>350</v>
      </c>
      <c r="C39" s="279" t="s">
        <v>351</v>
      </c>
      <c r="D39" s="279">
        <v>2019</v>
      </c>
      <c r="E39" s="279" t="s">
        <v>79</v>
      </c>
      <c r="F39" s="280">
        <v>108320</v>
      </c>
      <c r="G39" s="402"/>
      <c r="I39" s="155"/>
      <c r="J39" s="155"/>
      <c r="K39" s="155"/>
      <c r="L39" s="155"/>
    </row>
    <row r="40" spans="1:12" s="89" customFormat="1" ht="21" customHeight="1" x14ac:dyDescent="0.25">
      <c r="A40" s="286" t="s">
        <v>96</v>
      </c>
      <c r="B40" s="279" t="s">
        <v>46</v>
      </c>
      <c r="C40" s="279" t="s">
        <v>352</v>
      </c>
      <c r="D40" s="279">
        <v>2019</v>
      </c>
      <c r="E40" s="279" t="s">
        <v>356</v>
      </c>
      <c r="F40" s="280">
        <v>11560</v>
      </c>
      <c r="G40" s="402"/>
      <c r="I40" s="155"/>
      <c r="J40" s="155"/>
      <c r="K40" s="155"/>
      <c r="L40" s="155"/>
    </row>
    <row r="41" spans="1:12" s="89" customFormat="1" ht="21" customHeight="1" x14ac:dyDescent="0.25">
      <c r="A41" s="286" t="s">
        <v>96</v>
      </c>
      <c r="B41" s="279" t="s">
        <v>100</v>
      </c>
      <c r="C41" s="279" t="s">
        <v>353</v>
      </c>
      <c r="D41" s="279">
        <v>2019</v>
      </c>
      <c r="E41" s="279" t="s">
        <v>356</v>
      </c>
      <c r="F41" s="280">
        <v>195300</v>
      </c>
      <c r="G41" s="402"/>
      <c r="I41" s="155"/>
      <c r="J41" s="155"/>
      <c r="K41" s="155"/>
      <c r="L41" s="155"/>
    </row>
    <row r="42" spans="1:12" s="89" customFormat="1" ht="21" customHeight="1" x14ac:dyDescent="0.25">
      <c r="A42" s="286" t="s">
        <v>96</v>
      </c>
      <c r="B42" s="279" t="s">
        <v>106</v>
      </c>
      <c r="C42" s="279" t="s">
        <v>480</v>
      </c>
      <c r="D42" s="279">
        <v>2019</v>
      </c>
      <c r="E42" s="279" t="s">
        <v>356</v>
      </c>
      <c r="F42" s="280">
        <v>499023</v>
      </c>
      <c r="G42" s="402"/>
      <c r="I42" s="155"/>
      <c r="J42" s="155"/>
      <c r="K42" s="155"/>
      <c r="L42" s="155"/>
    </row>
    <row r="43" spans="1:12" s="89" customFormat="1" ht="21" customHeight="1" x14ac:dyDescent="0.25">
      <c r="A43" s="286" t="s">
        <v>96</v>
      </c>
      <c r="B43" s="279" t="s">
        <v>47</v>
      </c>
      <c r="C43" s="279" t="s">
        <v>481</v>
      </c>
      <c r="D43" s="279">
        <v>2019</v>
      </c>
      <c r="E43" s="279" t="s">
        <v>356</v>
      </c>
      <c r="F43" s="280">
        <v>1419733</v>
      </c>
      <c r="G43" s="402"/>
      <c r="I43" s="155"/>
      <c r="J43" s="155"/>
      <c r="K43" s="155"/>
      <c r="L43" s="155"/>
    </row>
    <row r="44" spans="1:12" s="89" customFormat="1" ht="21" customHeight="1" x14ac:dyDescent="0.25">
      <c r="A44" s="286" t="s">
        <v>96</v>
      </c>
      <c r="B44" s="279" t="s">
        <v>432</v>
      </c>
      <c r="C44" s="279" t="s">
        <v>482</v>
      </c>
      <c r="D44" s="279">
        <v>2019</v>
      </c>
      <c r="E44" s="279" t="s">
        <v>356</v>
      </c>
      <c r="F44" s="280">
        <v>2731000</v>
      </c>
      <c r="G44" s="402"/>
      <c r="I44" s="155"/>
      <c r="J44" s="155"/>
      <c r="K44" s="155"/>
      <c r="L44" s="155"/>
    </row>
    <row r="45" spans="1:12" s="89" customFormat="1" ht="21" customHeight="1" x14ac:dyDescent="0.25">
      <c r="A45" s="286" t="s">
        <v>96</v>
      </c>
      <c r="B45" s="279" t="s">
        <v>354</v>
      </c>
      <c r="C45" s="279" t="s">
        <v>355</v>
      </c>
      <c r="D45" s="279">
        <v>2019</v>
      </c>
      <c r="E45" s="279" t="s">
        <v>356</v>
      </c>
      <c r="F45" s="280">
        <v>452260</v>
      </c>
      <c r="G45" s="402"/>
    </row>
    <row r="46" spans="1:12" s="89" customFormat="1" ht="21" customHeight="1" x14ac:dyDescent="0.25">
      <c r="A46" s="286" t="s">
        <v>96</v>
      </c>
      <c r="B46" s="279" t="s">
        <v>483</v>
      </c>
      <c r="C46" s="279" t="s">
        <v>484</v>
      </c>
      <c r="D46" s="279">
        <v>2019</v>
      </c>
      <c r="E46" s="279" t="s">
        <v>356</v>
      </c>
      <c r="F46" s="280">
        <v>1362837</v>
      </c>
      <c r="G46" s="402"/>
    </row>
    <row r="47" spans="1:12" s="89" customFormat="1" ht="21" customHeight="1" x14ac:dyDescent="0.25">
      <c r="A47" s="287" t="s">
        <v>115</v>
      </c>
      <c r="B47" s="288"/>
      <c r="C47" s="289"/>
      <c r="D47" s="289"/>
      <c r="E47" s="290"/>
      <c r="F47" s="291">
        <f>SUM(F35:F46)</f>
        <v>10000773</v>
      </c>
      <c r="G47" s="402"/>
    </row>
    <row r="48" spans="1:12" s="89" customFormat="1" ht="21" customHeight="1" x14ac:dyDescent="0.25">
      <c r="A48" s="286" t="s">
        <v>224</v>
      </c>
      <c r="B48" s="279" t="s">
        <v>241</v>
      </c>
      <c r="C48" s="279" t="s">
        <v>242</v>
      </c>
      <c r="D48" s="159">
        <v>2019</v>
      </c>
      <c r="E48" s="279" t="s">
        <v>79</v>
      </c>
      <c r="F48" s="280">
        <v>534760</v>
      </c>
      <c r="G48" s="402"/>
    </row>
    <row r="49" spans="1:7" s="89" customFormat="1" ht="21" customHeight="1" thickBot="1" x14ac:dyDescent="0.3">
      <c r="A49" s="292" t="s">
        <v>223</v>
      </c>
      <c r="B49" s="293"/>
      <c r="C49" s="294"/>
      <c r="D49" s="289"/>
      <c r="E49" s="290"/>
      <c r="F49" s="291">
        <f>SUM(F48)</f>
        <v>534760</v>
      </c>
      <c r="G49" s="402"/>
    </row>
    <row r="50" spans="1:7" s="89" customFormat="1" ht="21" customHeight="1" thickBot="1" x14ac:dyDescent="0.3">
      <c r="A50" s="403" t="s">
        <v>2</v>
      </c>
      <c r="B50" s="404"/>
      <c r="C50" s="405"/>
      <c r="D50" s="160"/>
      <c r="E50" s="161"/>
      <c r="F50" s="295">
        <f>SUM(F49,F47,F34,F31,F23,F16,F13)</f>
        <v>48542013</v>
      </c>
      <c r="G50" s="296"/>
    </row>
  </sheetData>
  <mergeCells count="5">
    <mergeCell ref="G4:G49"/>
    <mergeCell ref="A50:C50"/>
    <mergeCell ref="B23:C23"/>
    <mergeCell ref="B31:C31"/>
    <mergeCell ref="A2:G2"/>
  </mergeCells>
  <pageMargins left="0.7" right="0.7" top="0.75" bottom="0.75" header="0.3" footer="0.3"/>
  <pageSetup paperSize="9" scale="44" orientation="portrait" r:id="rId1"/>
  <colBreaks count="1" manualBreakCount="1">
    <brk id="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H13"/>
  <sheetViews>
    <sheetView zoomScale="70" zoomScaleNormal="70" workbookViewId="0">
      <selection activeCell="F13" sqref="F13"/>
    </sheetView>
  </sheetViews>
  <sheetFormatPr defaultColWidth="23" defaultRowHeight="20.25" x14ac:dyDescent="0.3"/>
  <cols>
    <col min="1" max="1" width="51" style="300" customWidth="1"/>
    <col min="2" max="2" width="41.7109375" style="300" customWidth="1"/>
    <col min="3" max="3" width="53.42578125" style="300" customWidth="1"/>
    <col min="4" max="4" width="46.42578125" style="300" customWidth="1"/>
    <col min="5" max="16384" width="23" style="300"/>
  </cols>
  <sheetData>
    <row r="1" spans="1:8" x14ac:dyDescent="0.3">
      <c r="A1" s="5"/>
      <c r="B1" s="5"/>
      <c r="C1" s="6"/>
      <c r="D1" s="6" t="s">
        <v>243</v>
      </c>
    </row>
    <row r="2" spans="1:8" ht="51.75" customHeight="1" x14ac:dyDescent="0.3">
      <c r="A2" s="415" t="s">
        <v>491</v>
      </c>
      <c r="B2" s="416"/>
      <c r="C2" s="416"/>
      <c r="D2" s="417"/>
    </row>
    <row r="3" spans="1:8" ht="24" customHeight="1" x14ac:dyDescent="0.3">
      <c r="A3" s="413" t="s">
        <v>7</v>
      </c>
      <c r="B3" s="299"/>
      <c r="C3" s="413" t="s">
        <v>1</v>
      </c>
      <c r="D3" s="413" t="s">
        <v>498</v>
      </c>
    </row>
    <row r="4" spans="1:8" ht="26.45" customHeight="1" x14ac:dyDescent="0.3">
      <c r="A4" s="413"/>
      <c r="B4" s="299" t="s">
        <v>37</v>
      </c>
      <c r="C4" s="413"/>
      <c r="D4" s="413"/>
    </row>
    <row r="5" spans="1:8" ht="41.45" customHeight="1" x14ac:dyDescent="0.3">
      <c r="A5" s="297" t="s">
        <v>12</v>
      </c>
      <c r="B5" s="298">
        <v>30000</v>
      </c>
      <c r="C5" s="301">
        <f t="shared" ref="C5:C10" si="0">SUM(B5:B5)</f>
        <v>30000</v>
      </c>
      <c r="D5" s="414" t="s">
        <v>68</v>
      </c>
    </row>
    <row r="6" spans="1:8" ht="41.45" customHeight="1" x14ac:dyDescent="0.3">
      <c r="A6" s="17" t="s">
        <v>5</v>
      </c>
      <c r="B6" s="153">
        <v>20000</v>
      </c>
      <c r="C6" s="302">
        <f t="shared" si="0"/>
        <v>20000</v>
      </c>
      <c r="D6" s="414"/>
    </row>
    <row r="7" spans="1:8" ht="41.45" customHeight="1" x14ac:dyDescent="0.3">
      <c r="A7" s="18" t="s">
        <v>6</v>
      </c>
      <c r="B7" s="153">
        <v>30000</v>
      </c>
      <c r="C7" s="302">
        <f t="shared" si="0"/>
        <v>30000</v>
      </c>
      <c r="D7" s="414"/>
    </row>
    <row r="8" spans="1:8" ht="41.45" customHeight="1" x14ac:dyDescent="0.3">
      <c r="A8" s="18" t="s">
        <v>8</v>
      </c>
      <c r="B8" s="153">
        <v>12366</v>
      </c>
      <c r="C8" s="302">
        <f t="shared" si="0"/>
        <v>12366</v>
      </c>
      <c r="D8" s="414"/>
    </row>
    <row r="9" spans="1:8" ht="41.45" customHeight="1" x14ac:dyDescent="0.3">
      <c r="A9" s="17" t="s">
        <v>4</v>
      </c>
      <c r="B9" s="153">
        <v>10000</v>
      </c>
      <c r="C9" s="302">
        <f t="shared" si="0"/>
        <v>10000</v>
      </c>
      <c r="D9" s="414"/>
    </row>
    <row r="10" spans="1:8" ht="41.45" customHeight="1" thickBot="1" x14ac:dyDescent="0.35">
      <c r="A10" s="17" t="s">
        <v>3</v>
      </c>
      <c r="B10" s="153">
        <v>10000</v>
      </c>
      <c r="C10" s="302">
        <f t="shared" si="0"/>
        <v>10000</v>
      </c>
      <c r="D10" s="414"/>
    </row>
    <row r="11" spans="1:8" ht="32.25" customHeight="1" thickBot="1" x14ac:dyDescent="0.35">
      <c r="A11" s="23" t="s">
        <v>2</v>
      </c>
      <c r="B11" s="24">
        <f>SUM(B5:B10)</f>
        <v>112366</v>
      </c>
      <c r="C11" s="24">
        <f>SUM(C5:C10)</f>
        <v>112366</v>
      </c>
      <c r="D11" s="303"/>
      <c r="E11" s="304"/>
      <c r="F11" s="304"/>
      <c r="G11" s="304"/>
    </row>
    <row r="12" spans="1:8" x14ac:dyDescent="0.3">
      <c r="A12" s="10"/>
      <c r="B12" s="10"/>
      <c r="C12" s="10"/>
      <c r="D12" s="90"/>
      <c r="E12" s="10"/>
      <c r="F12" s="10"/>
      <c r="G12" s="10"/>
      <c r="H12" s="1"/>
    </row>
    <row r="13" spans="1:8" x14ac:dyDescent="0.3">
      <c r="C13" s="305"/>
    </row>
  </sheetData>
  <sortState ref="A5:D11">
    <sortCondition descending="1" ref="C5:C11"/>
  </sortState>
  <mergeCells count="5">
    <mergeCell ref="A3:A4"/>
    <mergeCell ref="C3:C4"/>
    <mergeCell ref="D5:D10"/>
    <mergeCell ref="A2:D2"/>
    <mergeCell ref="D3:D4"/>
  </mergeCells>
  <printOptions horizontalCentered="1" verticalCentered="1"/>
  <pageMargins left="0.27559055118110237" right="0.27559055118110237" top="0" bottom="0" header="0" footer="0"/>
  <pageSetup paperSize="9" scale="73" orientation="landscape" r:id="rId1"/>
  <rowBreaks count="1" manualBreakCount="1">
    <brk id="12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N29"/>
  <sheetViews>
    <sheetView zoomScale="30" zoomScaleNormal="30" zoomScaleSheetLayoutView="10" workbookViewId="0">
      <selection activeCell="L20" sqref="L20"/>
    </sheetView>
  </sheetViews>
  <sheetFormatPr defaultRowHeight="61.5" x14ac:dyDescent="0.25"/>
  <cols>
    <col min="1" max="1" width="66.140625" style="306" customWidth="1"/>
    <col min="2" max="2" width="56.7109375" style="306" customWidth="1"/>
    <col min="3" max="3" width="55.28515625" style="306" customWidth="1"/>
    <col min="4" max="14" width="38.28515625" style="306" customWidth="1"/>
    <col min="15" max="16384" width="9.140625" style="306"/>
  </cols>
  <sheetData>
    <row r="1" spans="1:14" ht="33.75" customHeight="1" x14ac:dyDescent="0.4">
      <c r="A1" s="308"/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7" t="s">
        <v>543</v>
      </c>
    </row>
    <row r="2" spans="1:14" ht="61.5" customHeight="1" x14ac:dyDescent="0.25">
      <c r="A2" s="419" t="s">
        <v>499</v>
      </c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</row>
    <row r="3" spans="1:14" x14ac:dyDescent="0.25">
      <c r="A3" s="419" t="s">
        <v>500</v>
      </c>
      <c r="B3" s="419" t="s">
        <v>501</v>
      </c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 t="s">
        <v>502</v>
      </c>
    </row>
    <row r="4" spans="1:14" ht="134.25" customHeight="1" x14ac:dyDescent="0.25">
      <c r="A4" s="419"/>
      <c r="B4" s="309" t="s">
        <v>503</v>
      </c>
      <c r="C4" s="309" t="s">
        <v>504</v>
      </c>
      <c r="D4" s="309" t="s">
        <v>505</v>
      </c>
      <c r="E4" s="309" t="s">
        <v>506</v>
      </c>
      <c r="F4" s="309" t="s">
        <v>507</v>
      </c>
      <c r="G4" s="329" t="s">
        <v>544</v>
      </c>
      <c r="H4" s="309" t="s">
        <v>508</v>
      </c>
      <c r="I4" s="309" t="s">
        <v>509</v>
      </c>
      <c r="J4" s="309" t="s">
        <v>510</v>
      </c>
      <c r="K4" s="309" t="s">
        <v>511</v>
      </c>
      <c r="L4" s="309" t="s">
        <v>512</v>
      </c>
      <c r="M4" s="309" t="s">
        <v>513</v>
      </c>
      <c r="N4" s="419"/>
    </row>
    <row r="5" spans="1:14" x14ac:dyDescent="0.25">
      <c r="A5" s="310" t="s">
        <v>11</v>
      </c>
      <c r="B5" s="311">
        <v>2289</v>
      </c>
      <c r="C5" s="311">
        <v>2744</v>
      </c>
      <c r="D5" s="311">
        <v>51</v>
      </c>
      <c r="E5" s="311">
        <v>3026</v>
      </c>
      <c r="F5" s="311">
        <v>80</v>
      </c>
      <c r="G5" s="311">
        <v>70</v>
      </c>
      <c r="H5" s="311">
        <v>1694</v>
      </c>
      <c r="I5" s="311"/>
      <c r="J5" s="311">
        <v>290</v>
      </c>
      <c r="K5" s="311"/>
      <c r="L5" s="311">
        <v>420</v>
      </c>
      <c r="M5" s="311">
        <v>500</v>
      </c>
      <c r="N5" s="312">
        <f>SUM(B5:M5)</f>
        <v>11164</v>
      </c>
    </row>
    <row r="6" spans="1:14" x14ac:dyDescent="0.25">
      <c r="A6" s="310" t="s">
        <v>5</v>
      </c>
      <c r="B6" s="310"/>
      <c r="C6" s="311">
        <v>2850</v>
      </c>
      <c r="D6" s="311"/>
      <c r="E6" s="311"/>
      <c r="F6" s="311"/>
      <c r="G6" s="311"/>
      <c r="H6" s="311">
        <v>83</v>
      </c>
      <c r="I6" s="311">
        <v>210</v>
      </c>
      <c r="J6" s="311"/>
      <c r="K6" s="311">
        <v>1965</v>
      </c>
      <c r="L6" s="311">
        <v>2152</v>
      </c>
      <c r="M6" s="311"/>
      <c r="N6" s="312">
        <f>SUM(B6:M6)</f>
        <v>7260</v>
      </c>
    </row>
    <row r="7" spans="1:14" x14ac:dyDescent="0.25">
      <c r="A7" s="310" t="s">
        <v>514</v>
      </c>
      <c r="B7" s="310"/>
      <c r="C7" s="311"/>
      <c r="D7" s="311"/>
      <c r="E7" s="311"/>
      <c r="F7" s="311"/>
      <c r="G7" s="311"/>
      <c r="H7" s="311"/>
      <c r="I7" s="311"/>
      <c r="J7" s="311"/>
      <c r="K7" s="311"/>
      <c r="L7" s="311"/>
      <c r="M7" s="311">
        <v>76</v>
      </c>
      <c r="N7" s="312">
        <f>SUM(B7:M7)</f>
        <v>76</v>
      </c>
    </row>
    <row r="8" spans="1:14" x14ac:dyDescent="0.25">
      <c r="A8" s="313" t="s">
        <v>9</v>
      </c>
      <c r="B8" s="314">
        <f>SUM(B5:B7)</f>
        <v>2289</v>
      </c>
      <c r="C8" s="314">
        <f t="shared" ref="C8:N8" si="0">SUM(C5:C7)</f>
        <v>5594</v>
      </c>
      <c r="D8" s="314">
        <f t="shared" si="0"/>
        <v>51</v>
      </c>
      <c r="E8" s="314">
        <f t="shared" si="0"/>
        <v>3026</v>
      </c>
      <c r="F8" s="314">
        <f t="shared" si="0"/>
        <v>80</v>
      </c>
      <c r="G8" s="314">
        <v>70</v>
      </c>
      <c r="H8" s="314">
        <f t="shared" si="0"/>
        <v>1777</v>
      </c>
      <c r="I8" s="314">
        <f t="shared" si="0"/>
        <v>210</v>
      </c>
      <c r="J8" s="314">
        <v>290</v>
      </c>
      <c r="K8" s="314">
        <f t="shared" si="0"/>
        <v>1965</v>
      </c>
      <c r="L8" s="314">
        <f t="shared" si="0"/>
        <v>2572</v>
      </c>
      <c r="M8" s="314">
        <f t="shared" si="0"/>
        <v>576</v>
      </c>
      <c r="N8" s="315">
        <f t="shared" si="0"/>
        <v>18500</v>
      </c>
    </row>
    <row r="9" spans="1:14" ht="66.75" customHeight="1" x14ac:dyDescent="0.25">
      <c r="A9" s="420" t="s">
        <v>515</v>
      </c>
      <c r="B9" s="420"/>
      <c r="C9" s="420"/>
      <c r="D9" s="420"/>
      <c r="E9" s="420"/>
      <c r="F9" s="420"/>
      <c r="G9" s="330"/>
      <c r="H9" s="316"/>
      <c r="I9" s="316"/>
      <c r="J9" s="316"/>
      <c r="K9" s="316"/>
      <c r="L9" s="316"/>
      <c r="M9" s="316"/>
      <c r="N9" s="317"/>
    </row>
    <row r="10" spans="1:14" ht="61.5" customHeight="1" x14ac:dyDescent="0.25">
      <c r="A10" s="418" t="s">
        <v>516</v>
      </c>
      <c r="B10" s="418"/>
      <c r="C10" s="418"/>
      <c r="D10" s="418"/>
      <c r="E10" s="418"/>
      <c r="F10" s="418"/>
      <c r="G10" s="331"/>
      <c r="H10" s="308"/>
      <c r="I10" s="308"/>
      <c r="J10" s="308"/>
      <c r="K10" s="308"/>
      <c r="L10" s="308"/>
      <c r="M10" s="308"/>
      <c r="N10" s="308"/>
    </row>
    <row r="11" spans="1:14" x14ac:dyDescent="0.25">
      <c r="A11" s="318" t="s">
        <v>500</v>
      </c>
      <c r="B11" s="318" t="s">
        <v>517</v>
      </c>
      <c r="C11" s="318" t="s">
        <v>158</v>
      </c>
      <c r="D11" s="318" t="s">
        <v>0</v>
      </c>
      <c r="E11" s="318" t="s">
        <v>518</v>
      </c>
      <c r="F11" s="318" t="s">
        <v>519</v>
      </c>
      <c r="G11" s="332"/>
      <c r="H11" s="308"/>
      <c r="I11" s="308"/>
      <c r="J11" s="308"/>
      <c r="K11" s="308"/>
      <c r="L11" s="308"/>
      <c r="M11" s="308"/>
      <c r="N11" s="308"/>
    </row>
    <row r="12" spans="1:14" x14ac:dyDescent="0.25">
      <c r="A12" s="319" t="s">
        <v>78</v>
      </c>
      <c r="B12" s="320" t="s">
        <v>520</v>
      </c>
      <c r="C12" s="320" t="s">
        <v>521</v>
      </c>
      <c r="D12" s="321" t="s">
        <v>522</v>
      </c>
      <c r="E12" s="322">
        <v>2019</v>
      </c>
      <c r="F12" s="323">
        <v>1458000</v>
      </c>
      <c r="G12" s="333"/>
      <c r="H12" s="308"/>
      <c r="I12" s="308"/>
      <c r="J12" s="308"/>
      <c r="K12" s="308"/>
      <c r="L12" s="308"/>
      <c r="M12" s="308"/>
      <c r="N12" s="308"/>
    </row>
    <row r="13" spans="1:14" x14ac:dyDescent="0.25">
      <c r="A13" s="319" t="s">
        <v>78</v>
      </c>
      <c r="B13" s="320" t="s">
        <v>520</v>
      </c>
      <c r="C13" s="320" t="s">
        <v>523</v>
      </c>
      <c r="D13" s="324" t="s">
        <v>524</v>
      </c>
      <c r="E13" s="322">
        <v>2019</v>
      </c>
      <c r="F13" s="323">
        <v>1233160</v>
      </c>
      <c r="G13" s="333"/>
      <c r="H13" s="308"/>
      <c r="I13" s="308"/>
      <c r="J13" s="308"/>
      <c r="K13" s="308"/>
      <c r="L13" s="308"/>
      <c r="M13" s="308"/>
      <c r="N13" s="308"/>
    </row>
    <row r="14" spans="1:14" x14ac:dyDescent="0.25">
      <c r="A14" s="319" t="s">
        <v>24</v>
      </c>
      <c r="B14" s="320" t="s">
        <v>159</v>
      </c>
      <c r="C14" s="320" t="s">
        <v>525</v>
      </c>
      <c r="D14" s="321" t="s">
        <v>526</v>
      </c>
      <c r="E14" s="322">
        <v>2019</v>
      </c>
      <c r="F14" s="323">
        <v>322480</v>
      </c>
      <c r="G14" s="333"/>
      <c r="H14" s="308"/>
      <c r="I14" s="308"/>
      <c r="J14" s="308"/>
      <c r="K14" s="308"/>
      <c r="L14" s="308"/>
      <c r="M14" s="308"/>
      <c r="N14" s="308"/>
    </row>
    <row r="15" spans="1:14" x14ac:dyDescent="0.25">
      <c r="A15" s="319" t="s">
        <v>24</v>
      </c>
      <c r="B15" s="320" t="s">
        <v>159</v>
      </c>
      <c r="C15" s="320" t="s">
        <v>527</v>
      </c>
      <c r="D15" s="324">
        <v>3442</v>
      </c>
      <c r="E15" s="322">
        <v>2020</v>
      </c>
      <c r="F15" s="323">
        <v>376880</v>
      </c>
      <c r="G15" s="333"/>
      <c r="H15" s="308"/>
      <c r="I15" s="308"/>
      <c r="J15" s="308"/>
      <c r="K15" s="308"/>
      <c r="L15" s="308"/>
      <c r="M15" s="308"/>
      <c r="N15" s="308"/>
    </row>
    <row r="16" spans="1:14" x14ac:dyDescent="0.25">
      <c r="A16" s="319" t="s">
        <v>24</v>
      </c>
      <c r="B16" s="320" t="s">
        <v>528</v>
      </c>
      <c r="C16" s="320" t="s">
        <v>529</v>
      </c>
      <c r="D16" s="324">
        <v>3443</v>
      </c>
      <c r="E16" s="322">
        <v>2019</v>
      </c>
      <c r="F16" s="323">
        <v>26000</v>
      </c>
      <c r="G16" s="333"/>
      <c r="H16" s="308"/>
      <c r="I16" s="308"/>
      <c r="J16" s="308"/>
      <c r="K16" s="308"/>
      <c r="L16" s="308"/>
      <c r="M16" s="308"/>
      <c r="N16" s="308"/>
    </row>
    <row r="17" spans="1:14" x14ac:dyDescent="0.25">
      <c r="A17" s="319" t="s">
        <v>24</v>
      </c>
      <c r="B17" s="320" t="s">
        <v>239</v>
      </c>
      <c r="C17" s="320" t="s">
        <v>530</v>
      </c>
      <c r="D17" s="324">
        <v>3443</v>
      </c>
      <c r="E17" s="322">
        <v>2020</v>
      </c>
      <c r="F17" s="323">
        <v>19980</v>
      </c>
      <c r="G17" s="333"/>
      <c r="H17" s="308"/>
      <c r="I17" s="308"/>
      <c r="J17" s="308"/>
      <c r="K17" s="308"/>
      <c r="L17" s="308"/>
      <c r="M17" s="308"/>
      <c r="N17" s="308"/>
    </row>
    <row r="18" spans="1:14" x14ac:dyDescent="0.25">
      <c r="A18" s="319" t="s">
        <v>31</v>
      </c>
      <c r="B18" s="320" t="s">
        <v>244</v>
      </c>
      <c r="C18" s="320" t="s">
        <v>531</v>
      </c>
      <c r="D18" s="321" t="s">
        <v>532</v>
      </c>
      <c r="E18" s="322">
        <v>2019</v>
      </c>
      <c r="F18" s="323">
        <v>202947</v>
      </c>
      <c r="G18" s="333"/>
      <c r="H18" s="308"/>
      <c r="I18" s="308"/>
      <c r="J18" s="308"/>
      <c r="K18" s="308"/>
      <c r="L18" s="308"/>
      <c r="M18" s="308"/>
      <c r="N18" s="308"/>
    </row>
    <row r="19" spans="1:14" x14ac:dyDescent="0.25">
      <c r="A19" s="319" t="s">
        <v>28</v>
      </c>
      <c r="B19" s="320" t="s">
        <v>65</v>
      </c>
      <c r="C19" s="320" t="s">
        <v>533</v>
      </c>
      <c r="D19" s="321" t="s">
        <v>532</v>
      </c>
      <c r="E19" s="322">
        <v>2019</v>
      </c>
      <c r="F19" s="323">
        <v>4000000</v>
      </c>
      <c r="G19" s="333"/>
      <c r="H19" s="308"/>
      <c r="I19" s="308"/>
      <c r="J19" s="308"/>
      <c r="K19" s="308"/>
      <c r="L19" s="308"/>
      <c r="M19" s="308"/>
      <c r="N19" s="308"/>
    </row>
    <row r="20" spans="1:14" x14ac:dyDescent="0.25">
      <c r="A20" s="319" t="s">
        <v>534</v>
      </c>
      <c r="B20" s="320" t="s">
        <v>54</v>
      </c>
      <c r="C20" s="320" t="s">
        <v>535</v>
      </c>
      <c r="D20" s="324">
        <v>3442</v>
      </c>
      <c r="E20" s="322">
        <v>2020</v>
      </c>
      <c r="F20" s="323">
        <v>171500</v>
      </c>
      <c r="G20" s="333"/>
      <c r="H20" s="308"/>
      <c r="I20" s="308"/>
      <c r="J20" s="308"/>
      <c r="K20" s="308"/>
      <c r="L20" s="308"/>
      <c r="M20" s="308"/>
      <c r="N20" s="308"/>
    </row>
    <row r="21" spans="1:14" x14ac:dyDescent="0.25">
      <c r="A21" s="423" t="s">
        <v>9</v>
      </c>
      <c r="B21" s="423"/>
      <c r="C21" s="423"/>
      <c r="D21" s="325"/>
      <c r="E21" s="326"/>
      <c r="F21" s="327">
        <f>SUM(F12:F20)</f>
        <v>7810947</v>
      </c>
      <c r="G21" s="334"/>
      <c r="H21" s="308"/>
      <c r="I21" s="308"/>
      <c r="J21" s="308"/>
      <c r="K21" s="308"/>
      <c r="L21" s="308"/>
      <c r="M21" s="308"/>
      <c r="N21" s="308"/>
    </row>
    <row r="22" spans="1:14" ht="63.75" customHeight="1" x14ac:dyDescent="0.25">
      <c r="A22" s="424" t="s">
        <v>515</v>
      </c>
      <c r="B22" s="424"/>
      <c r="C22" s="424"/>
      <c r="D22" s="424"/>
      <c r="E22" s="424"/>
      <c r="F22" s="424"/>
      <c r="G22" s="330"/>
      <c r="H22" s="308"/>
      <c r="I22" s="308"/>
      <c r="J22" s="308"/>
      <c r="K22" s="308"/>
      <c r="L22" s="308"/>
      <c r="M22" s="308"/>
      <c r="N22" s="308"/>
    </row>
    <row r="24" spans="1:14" ht="61.5" customHeight="1" x14ac:dyDescent="0.25">
      <c r="A24" s="425" t="s">
        <v>536</v>
      </c>
      <c r="B24" s="425"/>
      <c r="C24" s="425"/>
      <c r="D24" s="425"/>
      <c r="E24" s="425"/>
      <c r="F24" s="425"/>
      <c r="G24" s="335"/>
    </row>
    <row r="25" spans="1:14" x14ac:dyDescent="0.25">
      <c r="A25" s="318" t="s">
        <v>500</v>
      </c>
      <c r="B25" s="318" t="s">
        <v>537</v>
      </c>
      <c r="C25" s="318" t="s">
        <v>0</v>
      </c>
      <c r="D25" s="318" t="s">
        <v>518</v>
      </c>
      <c r="E25" s="426" t="s">
        <v>538</v>
      </c>
      <c r="F25" s="426"/>
      <c r="G25" s="332"/>
    </row>
    <row r="26" spans="1:14" x14ac:dyDescent="0.25">
      <c r="A26" s="319" t="s">
        <v>539</v>
      </c>
      <c r="B26" s="320" t="s">
        <v>540</v>
      </c>
      <c r="C26" s="324">
        <v>3442</v>
      </c>
      <c r="D26" s="322">
        <v>2020</v>
      </c>
      <c r="E26" s="427">
        <v>393564</v>
      </c>
      <c r="F26" s="427"/>
      <c r="G26" s="336"/>
    </row>
    <row r="27" spans="1:14" ht="48" customHeight="1" x14ac:dyDescent="0.25">
      <c r="A27" s="428" t="s">
        <v>541</v>
      </c>
      <c r="B27" s="429"/>
      <c r="C27" s="429"/>
      <c r="D27" s="429"/>
      <c r="E27" s="429"/>
      <c r="F27" s="430"/>
      <c r="G27" s="330"/>
    </row>
    <row r="28" spans="1:14" x14ac:dyDescent="0.25">
      <c r="A28" s="328"/>
      <c r="B28" s="328"/>
      <c r="C28" s="328"/>
      <c r="D28" s="328"/>
      <c r="E28" s="328"/>
      <c r="F28" s="328"/>
      <c r="G28" s="328"/>
    </row>
    <row r="29" spans="1:14" x14ac:dyDescent="0.25">
      <c r="A29" s="421" t="s">
        <v>542</v>
      </c>
      <c r="B29" s="421"/>
      <c r="C29" s="421"/>
      <c r="D29" s="421"/>
      <c r="E29" s="422">
        <f>SUM(E26,F21)</f>
        <v>8204511</v>
      </c>
      <c r="F29" s="421"/>
      <c r="G29" s="328"/>
    </row>
  </sheetData>
  <mergeCells count="14">
    <mergeCell ref="A29:D29"/>
    <mergeCell ref="E29:F29"/>
    <mergeCell ref="A21:C21"/>
    <mergeCell ref="A22:F22"/>
    <mergeCell ref="A24:F24"/>
    <mergeCell ref="E25:F25"/>
    <mergeCell ref="E26:F26"/>
    <mergeCell ref="A27:F27"/>
    <mergeCell ref="A10:F10"/>
    <mergeCell ref="A2:N2"/>
    <mergeCell ref="A3:A4"/>
    <mergeCell ref="B3:M3"/>
    <mergeCell ref="N3:N4"/>
    <mergeCell ref="A9:F9"/>
  </mergeCells>
  <pageMargins left="0.70866141732283472" right="0.70866141732283472" top="0.74803149606299213" bottom="0.74803149606299213" header="0.31496062992125984" footer="0.31496062992125984"/>
  <pageSetup paperSize="9" scale="2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8</vt:i4>
      </vt:variant>
      <vt:variant>
        <vt:lpstr>Adlandırılmış Aralıklar</vt:lpstr>
      </vt:variant>
      <vt:variant>
        <vt:i4>13</vt:i4>
      </vt:variant>
    </vt:vector>
  </HeadingPairs>
  <TitlesOfParts>
    <vt:vector size="21" baseType="lpstr">
      <vt:lpstr> MAKARNALIK İTHAL, YERLİ+ELÜS</vt:lpstr>
      <vt:lpstr>EKMEKLİK ELÜS</vt:lpstr>
      <vt:lpstr>EKMEKLİK İTHAL +YERLİ</vt:lpstr>
      <vt:lpstr>ARPA ELÜS </vt:lpstr>
      <vt:lpstr>ARPA İTHAL+YERLİ</vt:lpstr>
      <vt:lpstr>MISIR ELÜS</vt:lpstr>
      <vt:lpstr>MISIR </vt:lpstr>
      <vt:lpstr>BAKLİYAT</vt:lpstr>
      <vt:lpstr>'ARPA ELÜS '!_VeritabaniniFiltrele</vt:lpstr>
      <vt:lpstr>'EKMEKLİK ELÜS'!_VeritabaniniFiltrele</vt:lpstr>
      <vt:lpstr>'MISIR ELÜS'!_VeritabaniniFiltrele</vt:lpstr>
      <vt:lpstr>' MAKARNALIK İTHAL, YERLİ+ELÜS'!Yazdırma_Alanı</vt:lpstr>
      <vt:lpstr>'ARPA ELÜS '!Yazdırma_Alanı</vt:lpstr>
      <vt:lpstr>'ARPA İTHAL+YERLİ'!Yazdırma_Alanı</vt:lpstr>
      <vt:lpstr>'EKMEKLİK ELÜS'!Yazdırma_Alanı</vt:lpstr>
      <vt:lpstr>'EKMEKLİK İTHAL +YERLİ'!Yazdırma_Alanı</vt:lpstr>
      <vt:lpstr>'MISIR '!Yazdırma_Alanı</vt:lpstr>
      <vt:lpstr>'MISIR ELÜS'!Yazdırma_Alanı</vt:lpstr>
      <vt:lpstr>'ARPA ELÜS '!Yazdırma_Başlıkları</vt:lpstr>
      <vt:lpstr>'EKMEKLİK ELÜS'!Yazdırma_Başlıkları</vt:lpstr>
      <vt:lpstr>'MISIR ELÜS'!Yazdırma_Başlıkları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2021-04-05T12:08:07Z</dcterms:modified>
</cp:coreProperties>
</file>